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TE\02_VERIFICA OFFERTE\FORMAT RICHIESTE ASPI\FILE DI LAVORO ISTRUZIONI 2024\AQ\"/>
    </mc:Choice>
  </mc:AlternateContent>
  <xr:revisionPtr revIDLastSave="0" documentId="13_ncr:1_{1FD8D80A-95FC-4C7C-9F3A-BA5FEA6D9ACE}" xr6:coauthVersionLast="47" xr6:coauthVersionMax="47" xr10:uidLastSave="{00000000-0000-0000-0000-000000000000}"/>
  <bookViews>
    <workbookView xWindow="-28920" yWindow="-120" windowWidth="29040" windowHeight="15840" tabRatio="858" xr2:uid="{00000000-000D-0000-FFFF-FFFF00000000}"/>
  </bookViews>
  <sheets>
    <sheet name="TABELLA_SPESE_GENERALI" sheetId="46" r:id="rId1"/>
  </sheets>
  <externalReferences>
    <externalReference r:id="rId2"/>
  </externalReferences>
  <definedNames>
    <definedName name="lista_MIS_Totale">[1]Misure!$G$6:$G$841</definedName>
    <definedName name="lista_Misure">[1]Misure!$A$6:$G$841</definedName>
    <definedName name="PA.07">#REF!</definedName>
    <definedName name="_xlnm.Print_Titles" localSheetId="0">TABELLA_SPESE_GENERALI!$3:$3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9" i="46" l="1"/>
  <c r="E231" i="46" s="1"/>
  <c r="E233" i="46" s="1"/>
  <c r="H220" i="46"/>
  <c r="H202" i="46"/>
  <c r="H195" i="46"/>
  <c r="H188" i="46"/>
  <c r="H180" i="46"/>
  <c r="F163" i="46"/>
  <c r="F164" i="46" s="1"/>
  <c r="F165" i="46" s="1"/>
  <c r="F166" i="46" s="1"/>
  <c r="F170" i="46" s="1"/>
  <c r="D163" i="46"/>
  <c r="D164" i="46" s="1"/>
  <c r="D165" i="46" s="1"/>
  <c r="D166" i="46" s="1"/>
  <c r="D170" i="46" s="1"/>
  <c r="H121" i="46"/>
  <c r="H137" i="46" s="1"/>
  <c r="H60" i="46"/>
  <c r="H25" i="46"/>
  <c r="H223" i="46" l="1"/>
  <c r="I188" i="46" l="1"/>
  <c r="E235" i="46"/>
  <c r="E237" i="46" s="1"/>
  <c r="I137" i="46"/>
  <c r="I195" i="46"/>
  <c r="I180" i="46"/>
  <c r="I60" i="46"/>
  <c r="I25" i="46"/>
  <c r="I220" i="46"/>
  <c r="I202" i="46"/>
  <c r="I223" i="46" l="1"/>
</calcChain>
</file>

<file path=xl/sharedStrings.xml><?xml version="1.0" encoding="utf-8"?>
<sst xmlns="http://schemas.openxmlformats.org/spreadsheetml/2006/main" count="419" uniqueCount="222">
  <si>
    <t>Descrizioni</t>
  </si>
  <si>
    <t>Calcolazioni</t>
  </si>
  <si>
    <t>Importi</t>
  </si>
  <si>
    <t>A - Impianto di cantiere</t>
  </si>
  <si>
    <t>a) Allestimento e smontaggio campo-cantiere</t>
  </si>
  <si>
    <t>%</t>
  </si>
  <si>
    <t>c) Personale amministrativo di cantiere</t>
  </si>
  <si>
    <t>Kw</t>
  </si>
  <si>
    <t>d) Trasporti per baraccamenti, attrezzature e ritrasporti</t>
  </si>
  <si>
    <t>sub totale  A</t>
  </si>
  <si>
    <t xml:space="preserve">B - Personale fisso di cantiere </t>
  </si>
  <si>
    <t>a) Personale direttivo di cantiere</t>
  </si>
  <si>
    <t xml:space="preserve">x mesi </t>
  </si>
  <si>
    <t>x€/mese</t>
  </si>
  <si>
    <t>b) Personale tecnico di cantiere</t>
  </si>
  <si>
    <t>m³</t>
  </si>
  <si>
    <t>a.c.</t>
  </si>
  <si>
    <t>m</t>
  </si>
  <si>
    <t xml:space="preserve">    b.5 - Ricambi per autovetture e mezzi operativi di servizio</t>
  </si>
  <si>
    <t xml:space="preserve">    b.6-  Carta, cancelleria, postali </t>
  </si>
  <si>
    <t xml:space="preserve">    b.8 - Materiali di consumo impianti depurazione</t>
  </si>
  <si>
    <t xml:space="preserve">    b.10 - Materiali di consumo</t>
  </si>
  <si>
    <t>c) Spese per la sicurezza nell'ambito delle spese generali</t>
  </si>
  <si>
    <t>x nr.</t>
  </si>
  <si>
    <t>x€/nr.</t>
  </si>
  <si>
    <t>f) Documentazione fotografica</t>
  </si>
  <si>
    <t>g) Pedaggi autostradali</t>
  </si>
  <si>
    <t xml:space="preserve">h) Guardiania giurata </t>
  </si>
  <si>
    <t>i) Progetti operativi di cantiere e progetti di dettaglio</t>
  </si>
  <si>
    <t>b) Assistenza ed oneri per collaudi statici</t>
  </si>
  <si>
    <t>g) Oneri per bonifica bellica per aree di occupazione temporanea</t>
  </si>
  <si>
    <t>h) Oneri per risoluzione interferenze su aree di occupazione temporanea</t>
  </si>
  <si>
    <t>m²</t>
  </si>
  <si>
    <t>b) Spese varie per funzionamento cantiere</t>
  </si>
  <si>
    <t xml:space="preserve">    b.1 - Energia elettrica</t>
  </si>
  <si>
    <t xml:space="preserve">    b.2 - Telefonia</t>
  </si>
  <si>
    <t xml:space="preserve">    b.3 - Acqua</t>
  </si>
  <si>
    <t xml:space="preserve">    b.4 - Carbolubrificanti per autovetture e mezzi operativi di servizio</t>
  </si>
  <si>
    <t>x €/m²</t>
  </si>
  <si>
    <t>nr.</t>
  </si>
  <si>
    <t>sub totale  B</t>
  </si>
  <si>
    <t>C - Costi di gestione</t>
  </si>
  <si>
    <t>a) Ammortamenti / noli</t>
  </si>
  <si>
    <t>q) Oneri per monitoraggio solidi sospesi e stato qualitativo dei corsi d'acqua nell'area lavori</t>
  </si>
  <si>
    <t>ac</t>
  </si>
  <si>
    <t xml:space="preserve">mesi </t>
  </si>
  <si>
    <t>cad.</t>
  </si>
  <si>
    <t>b) Oneri per aumento dei costi di produzione del cantiere</t>
  </si>
  <si>
    <t>sub totale  G</t>
  </si>
  <si>
    <t>p) Oneri per ottenimento autorizzazioni e permessi da enti locali</t>
  </si>
  <si>
    <t>n.</t>
  </si>
  <si>
    <t>a) Fidejussione provvisoria e definitiva</t>
  </si>
  <si>
    <t>b) Fidejussioni su ritenute</t>
  </si>
  <si>
    <t>c) Assicurazioni CAR, RCT, ecc.</t>
  </si>
  <si>
    <t>sub totale  E</t>
  </si>
  <si>
    <t>sub totale  F</t>
  </si>
  <si>
    <t>sub totale  D</t>
  </si>
  <si>
    <t>E - Oneri per polizze fidejussorie e assicurative</t>
  </si>
  <si>
    <t>sub totale  C</t>
  </si>
  <si>
    <t>D - Oneri e indennità</t>
  </si>
  <si>
    <t>a) Assistenza alle prove sui materiali ed al monitoraggio eseguiti dalla D.L.</t>
  </si>
  <si>
    <t>c) Sondaggi ed indagini geognostiche</t>
  </si>
  <si>
    <t>e) Oneri per rimozione interferenze aree di occupazione temporanea</t>
  </si>
  <si>
    <t>lt</t>
  </si>
  <si>
    <t>l) Oneri per depositi provvisori e classificazione materiali provenienti dagli scavi</t>
  </si>
  <si>
    <t>o) Oneri per perizia giurata stato di fatto immobili</t>
  </si>
  <si>
    <t xml:space="preserve">    a.1 - Allacci impiantistica di servizio</t>
  </si>
  <si>
    <t xml:space="preserve">    a.2 - Montaggio baraccamenti uffici Impresa</t>
  </si>
  <si>
    <t xml:space="preserve">    a.3 - Montaggio baraccamenti magazzini Impresa</t>
  </si>
  <si>
    <t xml:space="preserve">    a.4 - Montaggio baraccamenti officina Impresa</t>
  </si>
  <si>
    <t xml:space="preserve">    a.5 - Montaggio baraccamenti uffici D.L. </t>
  </si>
  <si>
    <t xml:space="preserve">    a.6 - Montaggio baraccamenti alloggi D.L. </t>
  </si>
  <si>
    <t xml:space="preserve">    a.7 - Installazione e spostamenti prefabbricati uffici D.L. </t>
  </si>
  <si>
    <t>x €/cad.</t>
  </si>
  <si>
    <t>x€/m</t>
  </si>
  <si>
    <t xml:space="preserve">    a.1 - Arredi ed attrezzature per baraccamenti di  cui al punto A - a)</t>
  </si>
  <si>
    <t xml:space="preserve">    a.2.2 - Baraccamenti magazzini Impresa</t>
  </si>
  <si>
    <t xml:space="preserve">    a.2.3 - Baraccamenti officina Impresa</t>
  </si>
  <si>
    <t xml:space="preserve">    a.2.4 - Baraccamenti uffici D.L. </t>
  </si>
  <si>
    <t xml:space="preserve">    a.2.5 - Baraccamenti alloggi D.L. </t>
  </si>
  <si>
    <t xml:space="preserve">    b.7 - Pulizie e manutenzione baraccamenti di cui al punto A - a)</t>
  </si>
  <si>
    <t xml:space="preserve">    b.9 - Trasporto ed oneri di discarica per rifiuti dei campi logistici </t>
  </si>
  <si>
    <t xml:space="preserve">F - Oneri finanziari </t>
  </si>
  <si>
    <t>G - Spese fisse di sede</t>
  </si>
  <si>
    <t>Fisso /Variabile</t>
  </si>
  <si>
    <t xml:space="preserve">    a.2.6 - Prefabbricati uso laboratorio D.L. </t>
  </si>
  <si>
    <t>x€/ora</t>
  </si>
  <si>
    <t>x ore-tot</t>
  </si>
  <si>
    <t xml:space="preserve">    a.2.1- Baraccamenti uffici Impresa</t>
  </si>
  <si>
    <t xml:space="preserve">    a.4 - Mezzi operativi di servizio: __________________________</t>
  </si>
  <si>
    <t xml:space="preserve">    a.5 - Mezzi operativi di servizio: __________________________</t>
  </si>
  <si>
    <t xml:space="preserve">    a.6 - Mezzi operativi di servizio: __________________________</t>
  </si>
  <si>
    <t>n) Oneri per contenimento dell'inquinamento acustico ed ambientale nella fase di realizzazione dell'opera</t>
  </si>
  <si>
    <t>s) Sorveglianza e presidio a mezzo di idoneo personale nei tratti stradali e autostradali interessati dai lavori per le segnalazioni regolamentari dei cantieri.</t>
  </si>
  <si>
    <t>e) Piste di servizio</t>
  </si>
  <si>
    <t>b) Impianti provvisori per il contenimento dell'inquinamento acustico</t>
  </si>
  <si>
    <t>c) Impianti provvisori per il contenimento dell'inquinamento idrico</t>
  </si>
  <si>
    <t xml:space="preserve">d) Opere provvisionali di mitigazione ambientale </t>
  </si>
  <si>
    <t>t) Oneri per l'esecuzione in turni notturni dei lavori interferenti con il traffico autostradale e stradale, secondo le disposizioni impartite dalle Direzioni di Tronco e dalla DL. (escluso quanto già previsto, in relazione alla programmazione dei lavori - vedi dettaglio)</t>
  </si>
  <si>
    <t xml:space="preserve">    t.1 - Caposquadra</t>
  </si>
  <si>
    <t xml:space="preserve">    t.2 - Operaio Specializzato</t>
  </si>
  <si>
    <t xml:space="preserve">    t.3 - Operaio Qualificato</t>
  </si>
  <si>
    <t xml:space="preserve">    t.4 - Operaio Comune</t>
  </si>
  <si>
    <t xml:space="preserve">    t.5 - Operatori mezzi d'opera ed attrezzature</t>
  </si>
  <si>
    <t xml:space="preserve">    m.4 - Opere di protezione (recinzioni e cancello)</t>
  </si>
  <si>
    <t xml:space="preserve">    m.2 - Impermeabilizzazione del piano di posa</t>
  </si>
  <si>
    <t xml:space="preserve">    m.3 - Trattamento acque di piazzale (sedimentazione-disoleatura)</t>
  </si>
  <si>
    <t>m) Consulenze tecniche</t>
  </si>
  <si>
    <t>n) Spese di manutenzione opere fino al collaudo</t>
  </si>
  <si>
    <t>o) Occupazioni temporanee aree di cantiere, piste e piazzali</t>
  </si>
  <si>
    <t>l) Collaudo e verifiche di funzionamento impianti</t>
  </si>
  <si>
    <t>a) Oneri e costi di gestione della sede (quota parte di contribuzione della commessa)</t>
  </si>
  <si>
    <t>b) Costi per il personale di sede (quota parte di contribuzione della commessa)</t>
  </si>
  <si>
    <t xml:space="preserve">   c.5 - ____________________________________________</t>
  </si>
  <si>
    <t xml:space="preserve">   c.6 - ____________________________________________</t>
  </si>
  <si>
    <t>d) Personale per la sicurezza</t>
  </si>
  <si>
    <t>sub totale  H</t>
  </si>
  <si>
    <t xml:space="preserve">    b.11 -  ___________________________________________</t>
  </si>
  <si>
    <t xml:space="preserve">    a.7 - ___________________________________________________</t>
  </si>
  <si>
    <t>d)  ___________________________________________________</t>
  </si>
  <si>
    <t>c)  ___________________________________________________</t>
  </si>
  <si>
    <t xml:space="preserve">    a.8 - ___________________________________________________</t>
  </si>
  <si>
    <t xml:space="preserve">    b.12 -  ___________________________________________</t>
  </si>
  <si>
    <t xml:space="preserve">    b.13 -  ___________________________________________</t>
  </si>
  <si>
    <t xml:space="preserve">    a.9 - ___________________________________________________</t>
  </si>
  <si>
    <t>q)  ___________________________________________________</t>
  </si>
  <si>
    <t>r)  ___________________________________________________</t>
  </si>
  <si>
    <t>l)  ___________________________________________________</t>
  </si>
  <si>
    <t>w) Oneri per eventuale esecuzione di opere nelle immediate adiacenze o interferenti linee ferroviarie in esercizio</t>
  </si>
  <si>
    <t xml:space="preserve">    a.3.1 - Autovetture personale di cantiere tipo A</t>
  </si>
  <si>
    <t xml:space="preserve">    a.3.2 - Autovetture personale di cantiere tipo B</t>
  </si>
  <si>
    <t xml:space="preserve">    a.3.3 - Autovetture personale di cantiere tipo C</t>
  </si>
  <si>
    <t>g) Rimozione e successivo riassetto in sede di cavi elettrici e/o telefonici</t>
  </si>
  <si>
    <t>p) - Illuminazione dei cantieri anche nei periodi di sospensione o inattività dei lavori</t>
  </si>
  <si>
    <t>h) L’installazione, presidio e rimozione dei cantieri mobili, permanenti o temporanei, necessari per la deviazione o la parzializzazione del traffico autostradale</t>
  </si>
  <si>
    <r>
      <t>autostrade//</t>
    </r>
    <r>
      <rPr>
        <i/>
        <sz val="18"/>
        <color rgb="FF002060"/>
        <rFont val="Arial Narrow"/>
        <family val="2"/>
      </rPr>
      <t>per l'italia S.p.A.</t>
    </r>
  </si>
  <si>
    <t>m) Realizzazione e succesiva rimozione di area di caratterizzazione (vedi dettaglio):</t>
  </si>
  <si>
    <t>u) Contingency per eventuale sospensione saltuaria delle attività per la presenza di altri soggetti operanti sui medesimi cantieri (escluso quanto già previsto, in relazione alla programmazione dei lavori)</t>
  </si>
  <si>
    <t>v) Contingency per l'eventuale esecuzione di opere provvisionali occorrenti per mantenere il transito anche con deviazione di strade pubbliche e private e di assicurare la continuità dei corsi d’acqua, di elettrodotti, acquedotti, oleodotti e gasdotti esistenti</t>
  </si>
  <si>
    <t>z) Contingency per eventuale sospensione delle lavorazioni che interferiscono con il traffico in coincidenza di periodi di esodo e di particolari ricorrenze festive o per particolari esigenze legate alla viabilità</t>
  </si>
  <si>
    <t>H - Offerta tecnica**</t>
  </si>
  <si>
    <t>(*) I baraccamenti per dormitori, spogliatoi, servizi e infermeria Impresa sono previsti nei costi della sicurezza, ovvero sono previsti i costi per gli effetti prodotti da tale apprestamento</t>
  </si>
  <si>
    <t>r) Oneri per esecuzione dei lavori in turni notturni e/o festivi per limitazione disagio del traffico (escluso quanto già previsto, in relazione alla programmazione dei lavori e/o al contratto d'appalto)</t>
  </si>
  <si>
    <t xml:space="preserve">f) Oneri per manutenzione ordinaria e straordinaria di pubbliche strade utilizzate per i lavori compresa la pulizia e/o il ripristino della sede stradale </t>
  </si>
  <si>
    <t>i) Oneri per trasporti a discarica autorizzata di materiali non riutilizzabili nell'appalto compresi compensi di discarica e oneri derivanti dalla corretta gestione dei rifiuti. Da valutare l'eventuale presenza di terreni con presenza di amianto.</t>
  </si>
  <si>
    <t>x) Contingency per eventuale limitazione degli orari della fase di produzione per necessità e/o impedimenti espressi dal territorio, ovvero dall'abitato circostante</t>
  </si>
  <si>
    <t>y) Oneri per indennizzi e/o attività lavorative discendenti da cause generate dai lavori in appalto</t>
  </si>
  <si>
    <t>aa) Oneri per apprestamenti per ispezioni sulle coperture antirumore: Linea vita</t>
  </si>
  <si>
    <t>bb) Ogni altro onere che il Concorrente dovesse riscontrare dall'esame dei documenti contrattuali</t>
  </si>
  <si>
    <t xml:space="preserve">   c.1 - Quantificazione analitica degli oneri della sicurezza da rischio specifico o aziendale</t>
  </si>
  <si>
    <t xml:space="preserve">   c.1.1 - Elmetti di protezione</t>
  </si>
  <si>
    <t xml:space="preserve">   c.1.2 - Tute da lavoro AV</t>
  </si>
  <si>
    <t xml:space="preserve">   c.1.3 - Giacca da lavoro AV</t>
  </si>
  <si>
    <t xml:space="preserve">   c.1.4 - Scarpe AI</t>
  </si>
  <si>
    <t xml:space="preserve">   c.1.5 - Occhiali protettivi</t>
  </si>
  <si>
    <t xml:space="preserve">   c.1.6 - Guanti da lavoro</t>
  </si>
  <si>
    <t xml:space="preserve">   c.1.7 - Otoprotettori</t>
  </si>
  <si>
    <t xml:space="preserve">   c.1.8 - Cassette di pronto soccorso</t>
  </si>
  <si>
    <t xml:space="preserve">   c.1.9 - Autosalvatori</t>
  </si>
  <si>
    <t xml:space="preserve">   c.1.10 -  __________________________________________</t>
  </si>
  <si>
    <t xml:space="preserve">   c.1.11 -  __________________________________________</t>
  </si>
  <si>
    <t xml:space="preserve">   c.1.12 -  __________________________________________</t>
  </si>
  <si>
    <t xml:space="preserve">   c.2 - Formazione </t>
  </si>
  <si>
    <t xml:space="preserve">   c.2.1 - Corsi di formazione di base</t>
  </si>
  <si>
    <t xml:space="preserve">   c.2.2 - Corsi di formazione antincendio</t>
  </si>
  <si>
    <t xml:space="preserve">   c.2.3 - Corsi di formazione pronto soccorso</t>
  </si>
  <si>
    <t xml:space="preserve">   c.2.4 -  __________________________________________</t>
  </si>
  <si>
    <t xml:space="preserve">   c.2.5 -  __________________________________________</t>
  </si>
  <si>
    <t xml:space="preserve">   c.2.6 -  __________________________________________</t>
  </si>
  <si>
    <t xml:space="preserve">   c.3 - Sorveglianza sanitaria</t>
  </si>
  <si>
    <t xml:space="preserve">   c.4 - ____________________________________________</t>
  </si>
  <si>
    <t xml:space="preserve">    m.1 - Sottofondazione e pavimentazione</t>
  </si>
  <si>
    <t>cc) Oneri per la predisposizione del Piano di Gestione Ambientale di Cantiere (PGAC) e per l'applicazione delle dispozioni del Capitolato Ambientale (CA)</t>
  </si>
  <si>
    <t>** Il Concorrente dovrà fornire evidenza delle valutazioni ed impatti prodotti dalle proposte che lo stesso ha dichiarato nell'ambito dell'offerta tecnica</t>
  </si>
  <si>
    <t xml:space="preserve">   a.1 - Direttore tecnico</t>
  </si>
  <si>
    <t xml:space="preserve">   a.2 - Direttore di cantiere</t>
  </si>
  <si>
    <t xml:space="preserve">   a.3 - Capo cantiere opere civili</t>
  </si>
  <si>
    <t xml:space="preserve">   b.1 - Assistenti opere civili</t>
  </si>
  <si>
    <t xml:space="preserve">   b.3 - Responsabile controllo qualità</t>
  </si>
  <si>
    <t xml:space="preserve">   a.5 -  ___________________________________________________</t>
  </si>
  <si>
    <t xml:space="preserve">   c.1 - Impiegato amministrativo</t>
  </si>
  <si>
    <t xml:space="preserve">   c.2 -  ___________________________________________________</t>
  </si>
  <si>
    <t xml:space="preserve">    d.1 - Responsabile servizio prevenzione e protezione</t>
  </si>
  <si>
    <t xml:space="preserve">    d.4 -  ___________________________________________________</t>
  </si>
  <si>
    <t>totale parziale "C - Costi di gestione" spese per la sicurezza nell'ambito delle spese generali da riportare alla lettera di offerta voce " *a "</t>
  </si>
  <si>
    <t xml:space="preserve">   a.4 - Capo cantiere barriere</t>
  </si>
  <si>
    <t xml:space="preserve">   b.2 - Assistenti barriere</t>
  </si>
  <si>
    <t xml:space="preserve">   b.4 - Addetto controllo qualità</t>
  </si>
  <si>
    <t xml:space="preserve">   b.5 - Contabile</t>
  </si>
  <si>
    <t xml:space="preserve">   b.6 - Topografo</t>
  </si>
  <si>
    <t xml:space="preserve">   b.7 - Responsabile ufficio tecnico di cantiere</t>
  </si>
  <si>
    <t xml:space="preserve">   b.8 - Addetto ufficio tecnico di cantiere</t>
  </si>
  <si>
    <t xml:space="preserve">   b.9 - Addetto alla reportistica di cantiere</t>
  </si>
  <si>
    <t xml:space="preserve">   b.10 -  ___________________________________________________</t>
  </si>
  <si>
    <t xml:space="preserve">    d.2 - Responsabile primo soccorso ed emergenze</t>
  </si>
  <si>
    <t xml:space="preserve">    d.3 - Addetto al servizio prevenzione e protezione</t>
  </si>
  <si>
    <t>e) Personale per servizi di cantiere</t>
  </si>
  <si>
    <t xml:space="preserve">    e.1 - Magazziniere</t>
  </si>
  <si>
    <t xml:space="preserve">    e.2 -  ___________________________________________________</t>
  </si>
  <si>
    <t>i) l’installazione e l’esercizio delle attrezzature e dei mezzi d’opera di cantiere</t>
  </si>
  <si>
    <t>dd) Oneri per la predisposizione ed il monitoraggio della documentazione afferente il Piano di Controllo QUALITA'</t>
  </si>
  <si>
    <t>ee) le spese per rilievi, tracciati, verifiche, esplorazioni, capisaldi e simili che possono occorrere, anche su motivata richiesta del direttore dei lavori o del RUP o dell’organo di collaudo, dal giorno in cui comincia la consegna fino al compimento del collaudo provvisorio o all’emissione del certificato di regolare esecuzione;</t>
  </si>
  <si>
    <t>ff) gli oneri generali e particolari previsti dal capitolato speciale di appalto.</t>
  </si>
  <si>
    <t>gg) ____________________________________________</t>
  </si>
  <si>
    <t xml:space="preserve">f) Realizzazione aree di cantiere e/o successivo ripristino dei terreni </t>
  </si>
  <si>
    <t>€</t>
  </si>
  <si>
    <t>IMPORTO COMPLESSIVO A BASE D'ASTA (a)</t>
  </si>
  <si>
    <t>IMPORTO ONERI PER LA SICUREZZA (b)</t>
  </si>
  <si>
    <t>IMPORTO LAVORI A BASE D'ASTA AL NETTO DEGLI ONERI PER LA SICUREZZA (c) = (a) - (b)</t>
  </si>
  <si>
    <t>OGGETTO:….............</t>
  </si>
  <si>
    <t>e) Trasporti per mezzi d'opera, attrezzature e materiali</t>
  </si>
  <si>
    <t>d) Stipula e registrazione del contratto e imposta di registro</t>
  </si>
  <si>
    <t>a) Oneri finanziari generali e particolari</t>
  </si>
  <si>
    <t>Ribasso %</t>
  </si>
  <si>
    <t>UI %</t>
  </si>
  <si>
    <t>IMPORTO LAVORI AL NETTO DELL'UTILE (e) = (d) / [1+( % UI )]</t>
  </si>
  <si>
    <t>** celle non modificabili dal Concorrente</t>
  </si>
  <si>
    <t>**</t>
  </si>
  <si>
    <t>IMPORTO LAVORI AL NETTO DELLE SPESE GENERALI (f) = (e) - Totale (i)</t>
  </si>
  <si>
    <t>Totale (i) = A+B+C+D+E+F+G+H</t>
  </si>
  <si>
    <t>IMPORTO LAVORI OFFERTO (d) = (c) - (c) * ( % Ribasso)</t>
  </si>
  <si>
    <t>PERCENTUALE DI APPLICAZIONE DELLE SPESE GENERALI NELLE ANALISI DEI PREZZI UNITARI = Totale (i) / (f)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</si>
</sst>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_-;\-&quot;€&quot;\ * #,##0_-;_-&quot;€&quot;\ * &quot;-&quot;_-;_-@_-"/>
    <numFmt numFmtId="166" formatCode="_-&quot;€&quot;\ * #,##0.00_-;\-&quot;€&quot;\ * #,##0.00_-;_-&quot;€&quot;\ * &quot;-&quot;??_-;_-@_-"/>
    <numFmt numFmtId="167" formatCode="0.000%"/>
    <numFmt numFmtId="168" formatCode="_-* #,##0_-;\-* #,##0_-;_-* &quot;-&quot;??_-;_-@_-"/>
    <numFmt numFmtId="169" formatCode="&quot;L.&quot;\ #,##0;[Red]\-&quot;L.&quot;\ #,##0"/>
    <numFmt numFmtId="170" formatCode="_-* #,##0.00\ [$€-410]_-;\-* #,##0.00\ [$€-410]_-;_-* &quot;-&quot;??\ [$€-410]_-;_-@_-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8"/>
      <color rgb="FF002060"/>
      <name val="Arial Narrow"/>
      <family val="2"/>
    </font>
    <font>
      <i/>
      <sz val="18"/>
      <color rgb="FF002060"/>
      <name val="Arial Narrow"/>
      <family val="2"/>
    </font>
    <font>
      <sz val="10"/>
      <color rgb="FF002060"/>
      <name val="Arial Narrow"/>
      <family val="2"/>
    </font>
    <font>
      <b/>
      <sz val="10"/>
      <color rgb="FF002060"/>
      <name val="Arial Narrow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rgb="FF000000"/>
      <name val="Calibri"/>
      <family val="2"/>
    </font>
    <font>
      <b/>
      <i/>
      <sz val="10"/>
      <color rgb="FF002060"/>
      <name val="Arial Narrow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00206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/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/>
      <diagonal/>
    </border>
    <border>
      <left style="double">
        <color theme="0" tint="-0.499984740745262"/>
      </left>
      <right style="thin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theme="0" tint="-0.34998626667073579"/>
      </left>
      <right style="double">
        <color theme="0" tint="-0.499984740745262"/>
      </right>
      <top/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double">
        <color theme="0" tint="-0.499984740745262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double">
        <color theme="0" tint="-0.499984740745262"/>
      </right>
      <top style="medium">
        <color theme="0" tint="-0.34998626667073579"/>
      </top>
      <bottom style="medium">
        <color theme="0" tint="-0.34998626667073579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double">
        <color theme="0" tint="-0.499984740745262"/>
      </bottom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14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38" fontId="9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27">
    <xf numFmtId="0" fontId="0" fillId="0" borderId="0" xfId="0"/>
    <xf numFmtId="0" fontId="6" fillId="0" borderId="0" xfId="4" applyFont="1"/>
    <xf numFmtId="0" fontId="6" fillId="0" borderId="0" xfId="5" applyFont="1"/>
    <xf numFmtId="0" fontId="7" fillId="0" borderId="30" xfId="4" applyFont="1" applyBorder="1" applyAlignment="1">
      <alignment horizontal="center" vertical="center" wrapText="1"/>
    </xf>
    <xf numFmtId="0" fontId="7" fillId="0" borderId="31" xfId="4" applyFont="1" applyBorder="1" applyAlignment="1">
      <alignment horizontal="center" vertical="center" wrapText="1"/>
    </xf>
    <xf numFmtId="0" fontId="7" fillId="0" borderId="32" xfId="4" applyFont="1" applyBorder="1" applyAlignment="1">
      <alignment horizontal="center" vertical="center" wrapText="1"/>
    </xf>
    <xf numFmtId="0" fontId="7" fillId="3" borderId="38" xfId="4" applyFont="1" applyFill="1" applyBorder="1" applyAlignment="1">
      <alignment vertical="center"/>
    </xf>
    <xf numFmtId="0" fontId="6" fillId="3" borderId="37" xfId="4" applyFont="1" applyFill="1" applyBorder="1" applyAlignment="1">
      <alignment horizontal="center" vertical="center"/>
    </xf>
    <xf numFmtId="0" fontId="6" fillId="3" borderId="37" xfId="4" applyFont="1" applyFill="1" applyBorder="1" applyAlignment="1">
      <alignment vertical="center"/>
    </xf>
    <xf numFmtId="0" fontId="6" fillId="3" borderId="39" xfId="4" applyFont="1" applyFill="1" applyBorder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5" applyFont="1" applyAlignment="1">
      <alignment vertical="center"/>
    </xf>
    <xf numFmtId="0" fontId="6" fillId="0" borderId="33" xfId="4" applyFont="1" applyBorder="1" applyAlignment="1">
      <alignment vertical="center"/>
    </xf>
    <xf numFmtId="0" fontId="6" fillId="0" borderId="34" xfId="4" applyFont="1" applyBorder="1" applyAlignment="1">
      <alignment horizontal="center"/>
    </xf>
    <xf numFmtId="0" fontId="6" fillId="0" borderId="34" xfId="4" applyFont="1" applyBorder="1"/>
    <xf numFmtId="0" fontId="6" fillId="0" borderId="35" xfId="4" applyFont="1" applyBorder="1"/>
    <xf numFmtId="0" fontId="6" fillId="0" borderId="24" xfId="4" applyFont="1" applyBorder="1"/>
    <xf numFmtId="0" fontId="6" fillId="0" borderId="36" xfId="4" applyFont="1" applyBorder="1" applyAlignment="1">
      <alignment horizontal="center"/>
    </xf>
    <xf numFmtId="0" fontId="6" fillId="0" borderId="17" xfId="4" applyFont="1" applyBorder="1" applyAlignment="1">
      <alignment vertical="center"/>
    </xf>
    <xf numFmtId="0" fontId="6" fillId="0" borderId="18" xfId="4" applyFont="1" applyBorder="1" applyAlignment="1">
      <alignment horizontal="center"/>
    </xf>
    <xf numFmtId="0" fontId="6" fillId="0" borderId="18" xfId="4" applyFont="1" applyBorder="1"/>
    <xf numFmtId="0" fontId="6" fillId="0" borderId="19" xfId="4" applyFont="1" applyBorder="1"/>
    <xf numFmtId="165" fontId="6" fillId="0" borderId="20" xfId="4" applyNumberFormat="1" applyFont="1" applyBorder="1"/>
    <xf numFmtId="0" fontId="6" fillId="0" borderId="20" xfId="4" applyFont="1" applyBorder="1"/>
    <xf numFmtId="0" fontId="6" fillId="0" borderId="21" xfId="4" applyFont="1" applyBorder="1" applyAlignment="1">
      <alignment horizontal="center"/>
    </xf>
    <xf numFmtId="0" fontId="6" fillId="0" borderId="17" xfId="4" applyFont="1" applyBorder="1" applyAlignment="1">
      <alignment vertical="center" wrapText="1"/>
    </xf>
    <xf numFmtId="0" fontId="6" fillId="0" borderId="21" xfId="4" applyFont="1" applyBorder="1"/>
    <xf numFmtId="165" fontId="6" fillId="0" borderId="23" xfId="4" applyNumberFormat="1" applyFont="1" applyBorder="1"/>
    <xf numFmtId="0" fontId="6" fillId="0" borderId="23" xfId="4" applyFont="1" applyBorder="1"/>
    <xf numFmtId="0" fontId="6" fillId="0" borderId="18" xfId="4" applyFont="1" applyBorder="1" applyAlignment="1">
      <alignment horizontal="center" vertical="center"/>
    </xf>
    <xf numFmtId="0" fontId="7" fillId="0" borderId="18" xfId="4" applyFont="1" applyBorder="1" applyAlignment="1">
      <alignment vertical="center"/>
    </xf>
    <xf numFmtId="0" fontId="7" fillId="0" borderId="18" xfId="4" applyFont="1" applyBorder="1" applyAlignment="1">
      <alignment horizontal="center" vertical="center"/>
    </xf>
    <xf numFmtId="0" fontId="6" fillId="0" borderId="19" xfId="4" applyFont="1" applyBorder="1" applyAlignment="1">
      <alignment vertical="center"/>
    </xf>
    <xf numFmtId="165" fontId="7" fillId="3" borderId="22" xfId="4" applyNumberFormat="1" applyFont="1" applyFill="1" applyBorder="1" applyAlignment="1">
      <alignment vertical="center"/>
    </xf>
    <xf numFmtId="167" fontId="7" fillId="3" borderId="22" xfId="6" applyNumberFormat="1" applyFont="1" applyFill="1" applyBorder="1" applyAlignment="1">
      <alignment horizontal="right" vertical="center"/>
    </xf>
    <xf numFmtId="0" fontId="6" fillId="0" borderId="21" xfId="4" applyFont="1" applyBorder="1" applyAlignment="1">
      <alignment vertical="center"/>
    </xf>
    <xf numFmtId="0" fontId="6" fillId="0" borderId="25" xfId="4" applyFont="1" applyBorder="1" applyAlignment="1">
      <alignment horizontal="right" vertical="center"/>
    </xf>
    <xf numFmtId="0" fontId="6" fillId="0" borderId="26" xfId="4" applyFont="1" applyBorder="1" applyAlignment="1">
      <alignment horizontal="center"/>
    </xf>
    <xf numFmtId="0" fontId="6" fillId="0" borderId="26" xfId="4" applyFont="1" applyBorder="1" applyAlignment="1">
      <alignment horizontal="right"/>
    </xf>
    <xf numFmtId="0" fontId="6" fillId="0" borderId="26" xfId="4" applyFont="1" applyBorder="1"/>
    <xf numFmtId="0" fontId="6" fillId="0" borderId="27" xfId="4" applyFont="1" applyBorder="1"/>
    <xf numFmtId="0" fontId="6" fillId="0" borderId="28" xfId="4" applyFont="1" applyBorder="1"/>
    <xf numFmtId="0" fontId="6" fillId="0" borderId="28" xfId="4" applyFont="1" applyBorder="1" applyAlignment="1">
      <alignment horizontal="right"/>
    </xf>
    <xf numFmtId="0" fontId="6" fillId="0" borderId="29" xfId="4" applyFont="1" applyBorder="1"/>
    <xf numFmtId="166" fontId="6" fillId="0" borderId="24" xfId="4" applyNumberFormat="1" applyFont="1" applyBorder="1"/>
    <xf numFmtId="0" fontId="6" fillId="0" borderId="36" xfId="4" applyFont="1" applyBorder="1"/>
    <xf numFmtId="168" fontId="6" fillId="0" borderId="19" xfId="2" applyNumberFormat="1" applyFont="1" applyBorder="1"/>
    <xf numFmtId="166" fontId="6" fillId="0" borderId="20" xfId="4" applyNumberFormat="1" applyFont="1" applyBorder="1"/>
    <xf numFmtId="0" fontId="6" fillId="0" borderId="25" xfId="4" applyFont="1" applyBorder="1" applyAlignment="1">
      <alignment vertical="center"/>
    </xf>
    <xf numFmtId="0" fontId="6" fillId="0" borderId="27" xfId="4" applyFont="1" applyBorder="1" applyAlignment="1">
      <alignment horizontal="center"/>
    </xf>
    <xf numFmtId="0" fontId="6" fillId="0" borderId="28" xfId="4" applyFont="1" applyBorder="1" applyAlignment="1">
      <alignment horizontal="center"/>
    </xf>
    <xf numFmtId="0" fontId="6" fillId="0" borderId="29" xfId="4" applyFont="1" applyBorder="1" applyAlignment="1">
      <alignment horizontal="center"/>
    </xf>
    <xf numFmtId="43" fontId="6" fillId="0" borderId="19" xfId="2" applyFont="1" applyBorder="1"/>
    <xf numFmtId="0" fontId="6" fillId="0" borderId="33" xfId="4" applyFont="1" applyBorder="1" applyAlignment="1">
      <alignment horizontal="justify" vertical="center" wrapText="1"/>
    </xf>
    <xf numFmtId="0" fontId="6" fillId="0" borderId="17" xfId="4" applyFont="1" applyBorder="1" applyAlignment="1">
      <alignment horizontal="justify" vertical="center" wrapText="1"/>
    </xf>
    <xf numFmtId="0" fontId="6" fillId="0" borderId="18" xfId="4" applyFont="1" applyBorder="1" applyAlignment="1">
      <alignment horizontal="center" wrapText="1"/>
    </xf>
    <xf numFmtId="0" fontId="6" fillId="0" borderId="18" xfId="4" applyFont="1" applyBorder="1" applyAlignment="1">
      <alignment wrapText="1"/>
    </xf>
    <xf numFmtId="0" fontId="6" fillId="0" borderId="45" xfId="4" applyFont="1" applyBorder="1" applyAlignment="1">
      <alignment horizontal="justify" vertical="center" wrapText="1"/>
    </xf>
    <xf numFmtId="0" fontId="6" fillId="0" borderId="18" xfId="4" applyFont="1" applyBorder="1" applyAlignment="1">
      <alignment horizontal="left" vertical="top" wrapText="1"/>
    </xf>
    <xf numFmtId="166" fontId="6" fillId="0" borderId="23" xfId="4" applyNumberFormat="1" applyFont="1" applyBorder="1"/>
    <xf numFmtId="166" fontId="7" fillId="0" borderId="28" xfId="4" applyNumberFormat="1" applyFont="1" applyBorder="1"/>
    <xf numFmtId="167" fontId="7" fillId="0" borderId="28" xfId="6" applyNumberFormat="1" applyFont="1" applyBorder="1" applyAlignment="1">
      <alignment horizontal="right"/>
    </xf>
    <xf numFmtId="43" fontId="6" fillId="0" borderId="24" xfId="2" applyFont="1" applyBorder="1"/>
    <xf numFmtId="43" fontId="6" fillId="0" borderId="20" xfId="2" applyFont="1" applyBorder="1"/>
    <xf numFmtId="43" fontId="6" fillId="0" borderId="23" xfId="2" applyFont="1" applyBorder="1"/>
    <xf numFmtId="0" fontId="7" fillId="0" borderId="18" xfId="4" applyFont="1" applyBorder="1"/>
    <xf numFmtId="0" fontId="7" fillId="0" borderId="18" xfId="4" applyFont="1" applyBorder="1" applyAlignment="1">
      <alignment horizontal="center"/>
    </xf>
    <xf numFmtId="0" fontId="6" fillId="0" borderId="40" xfId="4" applyFont="1" applyBorder="1" applyAlignment="1">
      <alignment vertical="center"/>
    </xf>
    <xf numFmtId="0" fontId="6" fillId="0" borderId="41" xfId="4" applyFont="1" applyBorder="1" applyAlignment="1">
      <alignment horizontal="center"/>
    </xf>
    <xf numFmtId="0" fontId="6" fillId="0" borderId="41" xfId="4" applyFont="1" applyBorder="1"/>
    <xf numFmtId="0" fontId="6" fillId="0" borderId="42" xfId="4" applyFont="1" applyBorder="1"/>
    <xf numFmtId="0" fontId="6" fillId="0" borderId="43" xfId="4" applyFont="1" applyBorder="1"/>
    <xf numFmtId="0" fontId="6" fillId="0" borderId="44" xfId="4" applyFont="1" applyBorder="1"/>
    <xf numFmtId="0" fontId="6" fillId="2" borderId="6" xfId="4" applyFont="1" applyFill="1" applyBorder="1" applyAlignment="1">
      <alignment vertical="center"/>
    </xf>
    <xf numFmtId="0" fontId="6" fillId="2" borderId="0" xfId="4" applyFont="1" applyFill="1" applyAlignment="1">
      <alignment horizontal="center"/>
    </xf>
    <xf numFmtId="0" fontId="6" fillId="2" borderId="0" xfId="4" applyFont="1" applyFill="1"/>
    <xf numFmtId="0" fontId="6" fillId="2" borderId="7" xfId="4" applyFont="1" applyFill="1" applyBorder="1"/>
    <xf numFmtId="0" fontId="7" fillId="2" borderId="6" xfId="4" applyFont="1" applyFill="1" applyBorder="1" applyAlignment="1">
      <alignment horizontal="right" vertical="center"/>
    </xf>
    <xf numFmtId="0" fontId="6" fillId="2" borderId="0" xfId="4" applyFont="1" applyFill="1" applyAlignment="1">
      <alignment horizontal="right"/>
    </xf>
    <xf numFmtId="0" fontId="7" fillId="2" borderId="6" xfId="4" applyFont="1" applyFill="1" applyBorder="1" applyAlignment="1">
      <alignment vertical="center"/>
    </xf>
    <xf numFmtId="0" fontId="7" fillId="2" borderId="0" xfId="4" applyFont="1" applyFill="1" applyAlignment="1">
      <alignment horizontal="center"/>
    </xf>
    <xf numFmtId="0" fontId="6" fillId="2" borderId="8" xfId="4" applyFont="1" applyFill="1" applyBorder="1" applyAlignment="1">
      <alignment vertical="center"/>
    </xf>
    <xf numFmtId="0" fontId="6" fillId="2" borderId="9" xfId="4" applyFont="1" applyFill="1" applyBorder="1" applyAlignment="1">
      <alignment horizontal="center"/>
    </xf>
    <xf numFmtId="0" fontId="6" fillId="2" borderId="9" xfId="4" applyFont="1" applyFill="1" applyBorder="1"/>
    <xf numFmtId="0" fontId="6" fillId="2" borderId="10" xfId="4" applyFont="1" applyFill="1" applyBorder="1"/>
    <xf numFmtId="0" fontId="6" fillId="0" borderId="0" xfId="5" applyFont="1" applyAlignment="1">
      <alignment horizontal="center"/>
    </xf>
    <xf numFmtId="43" fontId="6" fillId="0" borderId="24" xfId="2" applyFont="1" applyFill="1" applyBorder="1"/>
    <xf numFmtId="0" fontId="7" fillId="0" borderId="33" xfId="4" applyFont="1" applyBorder="1" applyAlignment="1">
      <alignment vertical="center"/>
    </xf>
    <xf numFmtId="0" fontId="7" fillId="0" borderId="17" xfId="4" applyFont="1" applyBorder="1" applyAlignment="1">
      <alignment vertical="center"/>
    </xf>
    <xf numFmtId="0" fontId="11" fillId="0" borderId="46" xfId="4" applyFont="1" applyBorder="1" applyAlignment="1">
      <alignment horizontal="right" vertical="center"/>
    </xf>
    <xf numFmtId="0" fontId="7" fillId="2" borderId="0" xfId="4" applyFont="1" applyFill="1" applyAlignment="1">
      <alignment horizontal="center" vertical="center"/>
    </xf>
    <xf numFmtId="170" fontId="7" fillId="2" borderId="1" xfId="2" applyNumberFormat="1" applyFont="1" applyFill="1" applyBorder="1" applyAlignment="1">
      <alignment vertical="center"/>
    </xf>
    <xf numFmtId="167" fontId="7" fillId="2" borderId="2" xfId="4" applyNumberFormat="1" applyFont="1" applyFill="1" applyBorder="1" applyAlignment="1">
      <alignment horizontal="right" vertical="center"/>
    </xf>
    <xf numFmtId="170" fontId="6" fillId="4" borderId="46" xfId="4" applyNumberFormat="1" applyFont="1" applyFill="1" applyBorder="1" applyAlignment="1">
      <alignment vertical="center"/>
    </xf>
    <xf numFmtId="9" fontId="7" fillId="2" borderId="0" xfId="112" applyFont="1" applyFill="1" applyBorder="1" applyAlignment="1">
      <alignment horizontal="center" vertical="center"/>
    </xf>
    <xf numFmtId="0" fontId="7" fillId="2" borderId="0" xfId="4" applyFont="1" applyFill="1" applyAlignment="1">
      <alignment vertical="center"/>
    </xf>
    <xf numFmtId="0" fontId="7" fillId="2" borderId="47" xfId="4" applyFont="1" applyFill="1" applyBorder="1" applyAlignment="1">
      <alignment horizontal="center" vertical="center"/>
    </xf>
    <xf numFmtId="164" fontId="6" fillId="0" borderId="0" xfId="5" applyNumberFormat="1" applyFont="1"/>
    <xf numFmtId="164" fontId="6" fillId="0" borderId="0" xfId="4" applyNumberFormat="1" applyFont="1"/>
    <xf numFmtId="164" fontId="6" fillId="0" borderId="0" xfId="4" applyNumberFormat="1" applyFont="1" applyAlignment="1">
      <alignment vertical="center"/>
    </xf>
    <xf numFmtId="170" fontId="6" fillId="0" borderId="0" xfId="4" applyNumberFormat="1" applyFont="1"/>
    <xf numFmtId="43" fontId="7" fillId="2" borderId="0" xfId="113" applyFont="1" applyFill="1" applyBorder="1" applyAlignment="1">
      <alignment horizontal="center" vertical="center"/>
    </xf>
    <xf numFmtId="0" fontId="7" fillId="2" borderId="0" xfId="4" applyFont="1" applyFill="1" applyAlignment="1">
      <alignment horizontal="right" vertical="center"/>
    </xf>
    <xf numFmtId="0" fontId="7" fillId="5" borderId="6" xfId="4" applyFont="1" applyFill="1" applyBorder="1" applyAlignment="1">
      <alignment vertical="center"/>
    </xf>
    <xf numFmtId="10" fontId="7" fillId="2" borderId="1" xfId="112" applyNumberFormat="1" applyFont="1" applyFill="1" applyBorder="1" applyAlignment="1">
      <alignment horizontal="center" vertical="center"/>
    </xf>
    <xf numFmtId="43" fontId="7" fillId="5" borderId="5" xfId="113" applyFont="1" applyFill="1" applyBorder="1" applyAlignment="1">
      <alignment horizontal="center" vertical="center"/>
    </xf>
    <xf numFmtId="43" fontId="7" fillId="5" borderId="3" xfId="113" applyFont="1" applyFill="1" applyBorder="1" applyAlignment="1">
      <alignment horizontal="center" vertical="center"/>
    </xf>
    <xf numFmtId="43" fontId="7" fillId="5" borderId="4" xfId="113" applyFont="1" applyFill="1" applyBorder="1" applyAlignment="1">
      <alignment horizontal="center" vertical="center"/>
    </xf>
    <xf numFmtId="43" fontId="7" fillId="5" borderId="5" xfId="113" applyFont="1" applyFill="1" applyBorder="1" applyAlignment="1">
      <alignment vertical="center"/>
    </xf>
    <xf numFmtId="43" fontId="7" fillId="5" borderId="3" xfId="113" applyFont="1" applyFill="1" applyBorder="1" applyAlignment="1">
      <alignment vertical="center"/>
    </xf>
    <xf numFmtId="43" fontId="7" fillId="5" borderId="4" xfId="113" applyFont="1" applyFill="1" applyBorder="1" applyAlignment="1">
      <alignment vertical="center"/>
    </xf>
    <xf numFmtId="9" fontId="7" fillId="5" borderId="5" xfId="112" applyFont="1" applyFill="1" applyBorder="1" applyAlignment="1">
      <alignment horizontal="center" vertical="center"/>
    </xf>
    <xf numFmtId="9" fontId="7" fillId="5" borderId="3" xfId="112" applyFont="1" applyFill="1" applyBorder="1" applyAlignment="1">
      <alignment horizontal="center" vertical="center"/>
    </xf>
    <xf numFmtId="9" fontId="7" fillId="5" borderId="4" xfId="112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7" fillId="0" borderId="31" xfId="4" applyFont="1" applyBorder="1" applyAlignment="1">
      <alignment horizontal="center" vertical="center" wrapText="1"/>
    </xf>
    <xf numFmtId="170" fontId="7" fillId="2" borderId="5" xfId="2" applyNumberFormat="1" applyFont="1" applyFill="1" applyBorder="1" applyAlignment="1">
      <alignment vertical="center"/>
    </xf>
    <xf numFmtId="170" fontId="7" fillId="2" borderId="3" xfId="2" applyNumberFormat="1" applyFont="1" applyFill="1" applyBorder="1" applyAlignment="1">
      <alignment vertical="center"/>
    </xf>
    <xf numFmtId="170" fontId="7" fillId="2" borderId="4" xfId="2" applyNumberFormat="1" applyFont="1" applyFill="1" applyBorder="1" applyAlignment="1">
      <alignment vertical="center"/>
    </xf>
    <xf numFmtId="170" fontId="7" fillId="2" borderId="5" xfId="2" applyNumberFormat="1" applyFont="1" applyFill="1" applyBorder="1" applyAlignment="1">
      <alignment horizontal="center" vertical="center"/>
    </xf>
    <xf numFmtId="170" fontId="7" fillId="2" borderId="3" xfId="2" applyNumberFormat="1" applyFont="1" applyFill="1" applyBorder="1" applyAlignment="1">
      <alignment horizontal="center" vertical="center"/>
    </xf>
    <xf numFmtId="170" fontId="7" fillId="2" borderId="4" xfId="2" applyNumberFormat="1" applyFont="1" applyFill="1" applyBorder="1" applyAlignment="1">
      <alignment horizontal="center" vertical="center"/>
    </xf>
  </cellXfs>
  <cellStyles count="114">
    <cellStyle name="Collegamento ipertestuale_monteore mezzi d'opera e manodopera" xfId="7" xr:uid="{00000000-0005-0000-0000-000000000000}"/>
    <cellStyle name="Euro" xfId="1" xr:uid="{00000000-0005-0000-0000-000001000000}"/>
    <cellStyle name="Migliaia" xfId="113" builtinId="3"/>
    <cellStyle name="Migliaia (0)" xfId="8" xr:uid="{00000000-0005-0000-0000-000002000000}"/>
    <cellStyle name="Migliaia [0] 2" xfId="9" xr:uid="{00000000-0005-0000-0000-000003000000}"/>
    <cellStyle name="Migliaia [0] 2 2" xfId="10" xr:uid="{00000000-0005-0000-0000-000004000000}"/>
    <cellStyle name="Migliaia [0] 2 3" xfId="11" xr:uid="{00000000-0005-0000-0000-000005000000}"/>
    <cellStyle name="Migliaia [0] 2 4" xfId="12" xr:uid="{00000000-0005-0000-0000-000006000000}"/>
    <cellStyle name="Migliaia [0] 3" xfId="13" xr:uid="{00000000-0005-0000-0000-000007000000}"/>
    <cellStyle name="Migliaia [0] 3 2" xfId="14" xr:uid="{00000000-0005-0000-0000-000008000000}"/>
    <cellStyle name="Migliaia [0] 3 3" xfId="15" xr:uid="{00000000-0005-0000-0000-000009000000}"/>
    <cellStyle name="Migliaia 10" xfId="16" xr:uid="{00000000-0005-0000-0000-00000A000000}"/>
    <cellStyle name="Migliaia 10 2" xfId="17" xr:uid="{00000000-0005-0000-0000-00000B000000}"/>
    <cellStyle name="Migliaia 11" xfId="18" xr:uid="{00000000-0005-0000-0000-00000C000000}"/>
    <cellStyle name="Migliaia 2" xfId="2" xr:uid="{00000000-0005-0000-0000-00000D000000}"/>
    <cellStyle name="Migliaia 3" xfId="19" xr:uid="{00000000-0005-0000-0000-00000E000000}"/>
    <cellStyle name="Migliaia 3 2" xfId="20" xr:uid="{00000000-0005-0000-0000-00000F000000}"/>
    <cellStyle name="Migliaia 3 2 2" xfId="21" xr:uid="{00000000-0005-0000-0000-000010000000}"/>
    <cellStyle name="Migliaia 3 2 3" xfId="22" xr:uid="{00000000-0005-0000-0000-000011000000}"/>
    <cellStyle name="Migliaia 3 3" xfId="23" xr:uid="{00000000-0005-0000-0000-000012000000}"/>
    <cellStyle name="Migliaia 3 3 2" xfId="24" xr:uid="{00000000-0005-0000-0000-000013000000}"/>
    <cellStyle name="Migliaia 3 3 3" xfId="25" xr:uid="{00000000-0005-0000-0000-000014000000}"/>
    <cellStyle name="Migliaia 3 4" xfId="26" xr:uid="{00000000-0005-0000-0000-000015000000}"/>
    <cellStyle name="Migliaia 3 4 2" xfId="27" xr:uid="{00000000-0005-0000-0000-000016000000}"/>
    <cellStyle name="Migliaia 3 4 3" xfId="28" xr:uid="{00000000-0005-0000-0000-000017000000}"/>
    <cellStyle name="Migliaia 3 5" xfId="29" xr:uid="{00000000-0005-0000-0000-000018000000}"/>
    <cellStyle name="Migliaia 3 6" xfId="30" xr:uid="{00000000-0005-0000-0000-000019000000}"/>
    <cellStyle name="Migliaia 4" xfId="31" xr:uid="{00000000-0005-0000-0000-00001A000000}"/>
    <cellStyle name="Migliaia 4 2" xfId="32" xr:uid="{00000000-0005-0000-0000-00001B000000}"/>
    <cellStyle name="Migliaia 4 2 2" xfId="33" xr:uid="{00000000-0005-0000-0000-00001C000000}"/>
    <cellStyle name="Migliaia 4 2 3" xfId="34" xr:uid="{00000000-0005-0000-0000-00001D000000}"/>
    <cellStyle name="Migliaia 4 3" xfId="35" xr:uid="{00000000-0005-0000-0000-00001E000000}"/>
    <cellStyle name="Migliaia 4 3 2" xfId="36" xr:uid="{00000000-0005-0000-0000-00001F000000}"/>
    <cellStyle name="Migliaia 4 3 3" xfId="37" xr:uid="{00000000-0005-0000-0000-000020000000}"/>
    <cellStyle name="Migliaia 4 4" xfId="38" xr:uid="{00000000-0005-0000-0000-000021000000}"/>
    <cellStyle name="Migliaia 4 4 2" xfId="39" xr:uid="{00000000-0005-0000-0000-000022000000}"/>
    <cellStyle name="Migliaia 4 4 3" xfId="40" xr:uid="{00000000-0005-0000-0000-000023000000}"/>
    <cellStyle name="Migliaia 4 5" xfId="41" xr:uid="{00000000-0005-0000-0000-000024000000}"/>
    <cellStyle name="Migliaia 4 6" xfId="42" xr:uid="{00000000-0005-0000-0000-000025000000}"/>
    <cellStyle name="Migliaia 5" xfId="43" xr:uid="{00000000-0005-0000-0000-000026000000}"/>
    <cellStyle name="Migliaia 5 2" xfId="44" xr:uid="{00000000-0005-0000-0000-000027000000}"/>
    <cellStyle name="Migliaia 5 3" xfId="45" xr:uid="{00000000-0005-0000-0000-000028000000}"/>
    <cellStyle name="Migliaia 6" xfId="46" xr:uid="{00000000-0005-0000-0000-000029000000}"/>
    <cellStyle name="Migliaia 6 2" xfId="47" xr:uid="{00000000-0005-0000-0000-00002A000000}"/>
    <cellStyle name="Migliaia 6 3" xfId="48" xr:uid="{00000000-0005-0000-0000-00002B000000}"/>
    <cellStyle name="Migliaia 7" xfId="49" xr:uid="{00000000-0005-0000-0000-00002C000000}"/>
    <cellStyle name="Migliaia 7 2" xfId="50" xr:uid="{00000000-0005-0000-0000-00002D000000}"/>
    <cellStyle name="Migliaia 7 3" xfId="51" xr:uid="{00000000-0005-0000-0000-00002E000000}"/>
    <cellStyle name="Migliaia 8" xfId="52" xr:uid="{00000000-0005-0000-0000-00002F000000}"/>
    <cellStyle name="Migliaia 8 2" xfId="53" xr:uid="{00000000-0005-0000-0000-000030000000}"/>
    <cellStyle name="Migliaia 8 3" xfId="54" xr:uid="{00000000-0005-0000-0000-000031000000}"/>
    <cellStyle name="Migliaia 9" xfId="55" xr:uid="{00000000-0005-0000-0000-000032000000}"/>
    <cellStyle name="Migliaia 9 2" xfId="56" xr:uid="{00000000-0005-0000-0000-000033000000}"/>
    <cellStyle name="Migliaia 9 3" xfId="57" xr:uid="{00000000-0005-0000-0000-000034000000}"/>
    <cellStyle name="Normale" xfId="0" builtinId="0"/>
    <cellStyle name="Normale 2" xfId="3" xr:uid="{00000000-0005-0000-0000-000036000000}"/>
    <cellStyle name="Normale 3" xfId="58" xr:uid="{00000000-0005-0000-0000-000037000000}"/>
    <cellStyle name="Normale 4" xfId="59" xr:uid="{00000000-0005-0000-0000-000038000000}"/>
    <cellStyle name="Normale 4 2" xfId="60" xr:uid="{00000000-0005-0000-0000-000039000000}"/>
    <cellStyle name="Normale 4 3" xfId="61" xr:uid="{00000000-0005-0000-0000-00003A000000}"/>
    <cellStyle name="Normale 4 4" xfId="62" xr:uid="{00000000-0005-0000-0000-00003B000000}"/>
    <cellStyle name="Normale 5" xfId="63" xr:uid="{00000000-0005-0000-0000-00003C000000}"/>
    <cellStyle name="Normale 5 2" xfId="64" xr:uid="{00000000-0005-0000-0000-00003D000000}"/>
    <cellStyle name="Normale 5 2 2" xfId="65" xr:uid="{00000000-0005-0000-0000-00003E000000}"/>
    <cellStyle name="Normale 5 2 3" xfId="66" xr:uid="{00000000-0005-0000-0000-00003F000000}"/>
    <cellStyle name="Normale 5 3" xfId="67" xr:uid="{00000000-0005-0000-0000-000040000000}"/>
    <cellStyle name="Normale 5 3 2" xfId="68" xr:uid="{00000000-0005-0000-0000-000041000000}"/>
    <cellStyle name="Normale 5 3 3" xfId="69" xr:uid="{00000000-0005-0000-0000-000042000000}"/>
    <cellStyle name="Normale 5 4" xfId="70" xr:uid="{00000000-0005-0000-0000-000043000000}"/>
    <cellStyle name="Normale 5 4 2" xfId="71" xr:uid="{00000000-0005-0000-0000-000044000000}"/>
    <cellStyle name="Normale 5 4 3" xfId="72" xr:uid="{00000000-0005-0000-0000-000045000000}"/>
    <cellStyle name="Normale 5 5" xfId="73" xr:uid="{00000000-0005-0000-0000-000046000000}"/>
    <cellStyle name="Normale 5 6" xfId="74" xr:uid="{00000000-0005-0000-0000-000047000000}"/>
    <cellStyle name="Normale 6" xfId="75" xr:uid="{00000000-0005-0000-0000-000048000000}"/>
    <cellStyle name="Normale 6 2" xfId="76" xr:uid="{00000000-0005-0000-0000-000049000000}"/>
    <cellStyle name="Normale 7" xfId="77" xr:uid="{00000000-0005-0000-0000-00004A000000}"/>
    <cellStyle name="Normale_Foglio1" xfId="4" xr:uid="{00000000-0005-0000-0000-00004B000000}"/>
    <cellStyle name="Normale_Tabella spese generali" xfId="5" xr:uid="{00000000-0005-0000-0000-00004C000000}"/>
    <cellStyle name="Percentuale" xfId="112" builtinId="5"/>
    <cellStyle name="Percentuale 2" xfId="6" xr:uid="{00000000-0005-0000-0000-00004D000000}"/>
    <cellStyle name="Percentuale 3" xfId="78" xr:uid="{00000000-0005-0000-0000-00004E000000}"/>
    <cellStyle name="Percentuale 3 2" xfId="79" xr:uid="{00000000-0005-0000-0000-00004F000000}"/>
    <cellStyle name="Percentuale 3 2 2" xfId="80" xr:uid="{00000000-0005-0000-0000-000050000000}"/>
    <cellStyle name="Percentuale 3 2 3" xfId="81" xr:uid="{00000000-0005-0000-0000-000051000000}"/>
    <cellStyle name="Percentuale 3 3" xfId="82" xr:uid="{00000000-0005-0000-0000-000052000000}"/>
    <cellStyle name="Percentuale 3 3 2" xfId="83" xr:uid="{00000000-0005-0000-0000-000053000000}"/>
    <cellStyle name="Percentuale 3 3 3" xfId="84" xr:uid="{00000000-0005-0000-0000-000054000000}"/>
    <cellStyle name="Percentuale 3 4" xfId="85" xr:uid="{00000000-0005-0000-0000-000055000000}"/>
    <cellStyle name="Percentuale 3 4 2" xfId="86" xr:uid="{00000000-0005-0000-0000-000056000000}"/>
    <cellStyle name="Percentuale 3 4 3" xfId="87" xr:uid="{00000000-0005-0000-0000-000057000000}"/>
    <cellStyle name="Percentuale 3 5" xfId="88" xr:uid="{00000000-0005-0000-0000-000058000000}"/>
    <cellStyle name="Percentuale 3 6" xfId="89" xr:uid="{00000000-0005-0000-0000-000059000000}"/>
    <cellStyle name="Percentuale 4" xfId="90" xr:uid="{00000000-0005-0000-0000-00005A000000}"/>
    <cellStyle name="Percentuale 4 2" xfId="91" xr:uid="{00000000-0005-0000-0000-00005B000000}"/>
    <cellStyle name="Percentuale 4 3" xfId="92" xr:uid="{00000000-0005-0000-0000-00005C000000}"/>
    <cellStyle name="Percentuale 5" xfId="93" xr:uid="{00000000-0005-0000-0000-00005D000000}"/>
    <cellStyle name="Percentuale 5 2" xfId="94" xr:uid="{00000000-0005-0000-0000-00005E000000}"/>
    <cellStyle name="Percentuale 5 3" xfId="95" xr:uid="{00000000-0005-0000-0000-00005F000000}"/>
    <cellStyle name="Valuta (0)" xfId="96" xr:uid="{00000000-0005-0000-0000-000060000000}"/>
    <cellStyle name="Valuta 10" xfId="97" xr:uid="{00000000-0005-0000-0000-000061000000}"/>
    <cellStyle name="Valuta 11" xfId="98" xr:uid="{00000000-0005-0000-0000-000062000000}"/>
    <cellStyle name="Valuta 12" xfId="99" xr:uid="{00000000-0005-0000-0000-000063000000}"/>
    <cellStyle name="Valuta 13" xfId="100" xr:uid="{00000000-0005-0000-0000-000064000000}"/>
    <cellStyle name="Valuta 14" xfId="101" xr:uid="{00000000-0005-0000-0000-000065000000}"/>
    <cellStyle name="Valuta 15" xfId="102" xr:uid="{00000000-0005-0000-0000-000066000000}"/>
    <cellStyle name="Valuta 15 2" xfId="103" xr:uid="{00000000-0005-0000-0000-000067000000}"/>
    <cellStyle name="Valuta 2" xfId="104" xr:uid="{00000000-0005-0000-0000-000068000000}"/>
    <cellStyle name="Valuta 3" xfId="105" xr:uid="{00000000-0005-0000-0000-000069000000}"/>
    <cellStyle name="Valuta 4" xfId="106" xr:uid="{00000000-0005-0000-0000-00006A000000}"/>
    <cellStyle name="Valuta 5" xfId="107" xr:uid="{00000000-0005-0000-0000-00006B000000}"/>
    <cellStyle name="Valuta 6" xfId="108" xr:uid="{00000000-0005-0000-0000-00006C000000}"/>
    <cellStyle name="Valuta 7" xfId="109" xr:uid="{00000000-0005-0000-0000-00006D000000}"/>
    <cellStyle name="Valuta 8" xfId="110" xr:uid="{00000000-0005-0000-0000-00006E000000}"/>
    <cellStyle name="Valuta 9" xfId="111" xr:uid="{00000000-0005-0000-0000-00006F000000}"/>
  </cellStyles>
  <dxfs count="0"/>
  <tableStyles count="0" defaultTableStyle="TableStyleMedium9" defaultPivotStyle="PivotStyleLight16"/>
  <colors>
    <mruColors>
      <color rgb="FF0000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uppo.autostrade.it\dfsroot\Users\006110849\Documents\ARCHIVIO%20LAVORO%20ASPI\6%20-%20PA_Studio%20Prezzi%20Aggiunti\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>
        <row r="6">
          <cell r="A6" t="str">
            <v>Pr.</v>
          </cell>
          <cell r="B6" t="str">
            <v>Commento</v>
          </cell>
          <cell r="C6" t="str">
            <v>Simili</v>
          </cell>
          <cell r="D6" t="str">
            <v>Lunghezza</v>
          </cell>
          <cell r="E6" t="str">
            <v>Larghezza</v>
          </cell>
          <cell r="F6" t="str">
            <v>Altezza</v>
          </cell>
          <cell r="G6" t="str">
            <v>Totale</v>
          </cell>
        </row>
        <row r="7">
          <cell r="A7">
            <v>10</v>
          </cell>
          <cell r="B7" t="str">
            <v>Intervento A:</v>
          </cell>
          <cell r="G7">
            <v>0</v>
          </cell>
        </row>
        <row r="8">
          <cell r="A8">
            <v>10</v>
          </cell>
          <cell r="B8" t="str">
            <v>Pila n°1: L trasversale scavo=27m</v>
          </cell>
          <cell r="G8">
            <v>0</v>
          </cell>
        </row>
        <row r="9">
          <cell r="A9">
            <v>10</v>
          </cell>
          <cell r="B9" t="str">
            <v xml:space="preserve">area cad 49mq/m </v>
          </cell>
          <cell r="E9">
            <v>27</v>
          </cell>
          <cell r="F9">
            <v>49</v>
          </cell>
          <cell r="G9">
            <v>1323</v>
          </cell>
        </row>
        <row r="10">
          <cell r="A10">
            <v>10</v>
          </cell>
          <cell r="B10" t="str">
            <v>Volume rampa di accesso</v>
          </cell>
          <cell r="F10">
            <v>110</v>
          </cell>
          <cell r="G10">
            <v>110</v>
          </cell>
        </row>
        <row r="11">
          <cell r="A11">
            <v>10</v>
          </cell>
          <cell r="B11" t="str">
            <v>Pila n°2: L trasversale scavo=27m</v>
          </cell>
          <cell r="G11">
            <v>0</v>
          </cell>
        </row>
        <row r="12">
          <cell r="A12">
            <v>10</v>
          </cell>
          <cell r="B12" t="str">
            <v xml:space="preserve">area cad 43mq/m </v>
          </cell>
          <cell r="E12">
            <v>27</v>
          </cell>
          <cell r="F12">
            <v>43</v>
          </cell>
          <cell r="G12">
            <v>1161</v>
          </cell>
        </row>
        <row r="13">
          <cell r="A13">
            <v>10</v>
          </cell>
          <cell r="B13" t="str">
            <v>Volume rampa di accesso</v>
          </cell>
          <cell r="F13">
            <v>110</v>
          </cell>
          <cell r="G13">
            <v>110</v>
          </cell>
        </row>
        <row r="14">
          <cell r="A14">
            <v>10</v>
          </cell>
          <cell r="B14" t="str">
            <v>Pila n°3: L trasversale scavo=27,50m</v>
          </cell>
          <cell r="G14">
            <v>0</v>
          </cell>
        </row>
        <row r="15">
          <cell r="A15">
            <v>10</v>
          </cell>
          <cell r="B15" t="str">
            <v xml:space="preserve">area cad 30mq/m </v>
          </cell>
          <cell r="E15">
            <v>27.5</v>
          </cell>
          <cell r="F15">
            <v>30</v>
          </cell>
          <cell r="G15">
            <v>825</v>
          </cell>
        </row>
        <row r="16">
          <cell r="A16">
            <v>10</v>
          </cell>
          <cell r="B16" t="str">
            <v>Volume rampa di accesso</v>
          </cell>
          <cell r="F16">
            <v>20</v>
          </cell>
          <cell r="G16">
            <v>20</v>
          </cell>
        </row>
        <row r="17">
          <cell r="A17">
            <v>10</v>
          </cell>
          <cell r="B17" t="str">
            <v>Pila n°4: L trasversale scavo=29,00m</v>
          </cell>
          <cell r="G17">
            <v>0</v>
          </cell>
        </row>
        <row r="18">
          <cell r="A18">
            <v>10</v>
          </cell>
          <cell r="B18" t="str">
            <v xml:space="preserve">area cad 61mq/m </v>
          </cell>
          <cell r="E18">
            <v>29</v>
          </cell>
          <cell r="F18">
            <v>61</v>
          </cell>
          <cell r="G18">
            <v>1769</v>
          </cell>
        </row>
        <row r="19">
          <cell r="A19">
            <v>10</v>
          </cell>
          <cell r="B19" t="str">
            <v>Volume rampa di accesso</v>
          </cell>
          <cell r="F19">
            <v>41</v>
          </cell>
          <cell r="G19">
            <v>41</v>
          </cell>
        </row>
        <row r="20">
          <cell r="A20">
            <v>10</v>
          </cell>
          <cell r="B20" t="str">
            <v>Pila n°5 L trasversale scavo=29,00m</v>
          </cell>
          <cell r="G20">
            <v>0</v>
          </cell>
        </row>
        <row r="21">
          <cell r="A21">
            <v>10</v>
          </cell>
          <cell r="B21" t="str">
            <v xml:space="preserve">area cad 49mq/m </v>
          </cell>
          <cell r="E21">
            <v>22</v>
          </cell>
          <cell r="F21">
            <v>33</v>
          </cell>
          <cell r="G21">
            <v>726</v>
          </cell>
        </row>
        <row r="22">
          <cell r="A22">
            <v>10</v>
          </cell>
          <cell r="B22" t="str">
            <v>Volume rampa di accesso</v>
          </cell>
          <cell r="F22">
            <v>64</v>
          </cell>
          <cell r="G22">
            <v>64</v>
          </cell>
        </row>
        <row r="23">
          <cell r="A23">
            <v>10</v>
          </cell>
          <cell r="B23" t="str">
            <v>Pila n°6 L trasversale scavo=29,00m</v>
          </cell>
          <cell r="G23">
            <v>0</v>
          </cell>
        </row>
        <row r="24">
          <cell r="A24">
            <v>10</v>
          </cell>
          <cell r="B24" t="str">
            <v xml:space="preserve">area cad 39mq/m </v>
          </cell>
          <cell r="E24">
            <v>29</v>
          </cell>
          <cell r="F24">
            <v>29</v>
          </cell>
          <cell r="G24">
            <v>841</v>
          </cell>
        </row>
        <row r="25">
          <cell r="A25">
            <v>10</v>
          </cell>
          <cell r="B25" t="str">
            <v>Volume rampa di accesso</v>
          </cell>
          <cell r="F25">
            <v>66</v>
          </cell>
          <cell r="G25">
            <v>66</v>
          </cell>
        </row>
        <row r="26">
          <cell r="A26">
            <v>10</v>
          </cell>
          <cell r="B26" t="str">
            <v>Pila n°7 L trasversale scavo=21,50m</v>
          </cell>
          <cell r="G26">
            <v>0</v>
          </cell>
        </row>
        <row r="27">
          <cell r="A27">
            <v>10</v>
          </cell>
          <cell r="B27" t="str">
            <v xml:space="preserve">area cad 57mq/m </v>
          </cell>
          <cell r="E27">
            <v>21.5</v>
          </cell>
          <cell r="F27">
            <v>57</v>
          </cell>
          <cell r="G27">
            <v>1225.5</v>
          </cell>
        </row>
        <row r="28">
          <cell r="A28">
            <v>10</v>
          </cell>
          <cell r="B28" t="str">
            <v>Volume rampa di accesso</v>
          </cell>
          <cell r="F28">
            <v>77</v>
          </cell>
          <cell r="G28">
            <v>77</v>
          </cell>
        </row>
        <row r="29">
          <cell r="A29">
            <v>10</v>
          </cell>
          <cell r="B29" t="str">
            <v>Pila n°8 L trasversale scavo=22,00m</v>
          </cell>
          <cell r="G29">
            <v>0</v>
          </cell>
        </row>
        <row r="30">
          <cell r="A30">
            <v>10</v>
          </cell>
          <cell r="B30" t="str">
            <v xml:space="preserve">area cad 30mq/m </v>
          </cell>
          <cell r="E30">
            <v>22</v>
          </cell>
          <cell r="F30">
            <v>30</v>
          </cell>
          <cell r="G30">
            <v>660</v>
          </cell>
        </row>
        <row r="31">
          <cell r="A31">
            <v>10</v>
          </cell>
          <cell r="B31" t="str">
            <v>Volume rampa di accesso</v>
          </cell>
          <cell r="F31">
            <v>75</v>
          </cell>
          <cell r="G31">
            <v>75</v>
          </cell>
        </row>
        <row r="32">
          <cell r="A32">
            <v>10</v>
          </cell>
          <cell r="B32" t="str">
            <v>Pila n°9 L trasversale scavo=21,0m</v>
          </cell>
          <cell r="G32">
            <v>0</v>
          </cell>
        </row>
        <row r="33">
          <cell r="A33">
            <v>10</v>
          </cell>
          <cell r="B33" t="str">
            <v xml:space="preserve">area cad 3mq/m </v>
          </cell>
          <cell r="E33">
            <v>21</v>
          </cell>
          <cell r="F33">
            <v>3</v>
          </cell>
          <cell r="G33">
            <v>63</v>
          </cell>
        </row>
        <row r="34">
          <cell r="A34">
            <v>10</v>
          </cell>
          <cell r="B34" t="str">
            <v>Volume rampa di accesso</v>
          </cell>
          <cell r="F34">
            <v>50</v>
          </cell>
          <cell r="G34">
            <v>50</v>
          </cell>
        </row>
        <row r="35">
          <cell r="A35">
            <v>10</v>
          </cell>
          <cell r="B35" t="str">
            <v>Pila n°10 L trasversale scavo=21m</v>
          </cell>
          <cell r="G35">
            <v>0</v>
          </cell>
        </row>
        <row r="36">
          <cell r="A36">
            <v>10</v>
          </cell>
          <cell r="B36" t="str">
            <v xml:space="preserve">area cad 4,5mq/m </v>
          </cell>
          <cell r="E36">
            <v>21</v>
          </cell>
          <cell r="F36">
            <v>4.5</v>
          </cell>
          <cell r="G36">
            <v>94.5</v>
          </cell>
        </row>
        <row r="37">
          <cell r="A37">
            <v>10</v>
          </cell>
          <cell r="B37" t="str">
            <v>Volume rampa di accesso</v>
          </cell>
          <cell r="F37">
            <v>50</v>
          </cell>
          <cell r="G37">
            <v>50</v>
          </cell>
        </row>
        <row r="38">
          <cell r="A38">
            <v>10</v>
          </cell>
          <cell r="B38" t="str">
            <v>A detrarre volume calcestruzzo fondazioni pile - vedi q.tà art. B.03.031.d- mc 922,35-</v>
          </cell>
          <cell r="F38">
            <v>-922.35</v>
          </cell>
          <cell r="G38">
            <v>-922.35</v>
          </cell>
        </row>
        <row r="39">
          <cell r="A39">
            <v>20</v>
          </cell>
          <cell r="B39" t="str">
            <v>Intervento A:</v>
          </cell>
          <cell r="G39">
            <v>0</v>
          </cell>
        </row>
        <row r="40">
          <cell r="A40">
            <v>20</v>
          </cell>
          <cell r="B40" t="str">
            <v>Vedi q.tà art.A.01.001 - mc 8428,65</v>
          </cell>
          <cell r="D40">
            <v>8428.65</v>
          </cell>
          <cell r="G40">
            <v>8428.65</v>
          </cell>
        </row>
        <row r="41">
          <cell r="A41">
            <v>30</v>
          </cell>
          <cell r="B41" t="str">
            <v>Intervento A: primi 2 cm - 5 cm complessivi - 100% -</v>
          </cell>
          <cell r="G41">
            <v>0</v>
          </cell>
        </row>
        <row r="42">
          <cell r="A42">
            <v>30</v>
          </cell>
          <cell r="B42" t="str">
            <v>Pile n°1-4-5-7-8,:</v>
          </cell>
          <cell r="G42">
            <v>0</v>
          </cell>
        </row>
        <row r="43">
          <cell r="A43">
            <v>30</v>
          </cell>
          <cell r="B43" t="str">
            <v>Area laterale 1,1+1,7+0,9 = 3,7ml/m su due lati</v>
          </cell>
          <cell r="C43">
            <v>10</v>
          </cell>
          <cell r="D43">
            <v>16.5</v>
          </cell>
          <cell r="F43">
            <v>3.7</v>
          </cell>
          <cell r="G43">
            <v>610.5</v>
          </cell>
        </row>
        <row r="44">
          <cell r="A44">
            <v>30</v>
          </cell>
          <cell r="B44" t="str">
            <v>Pile dalla n°2-3:</v>
          </cell>
          <cell r="G44">
            <v>0</v>
          </cell>
        </row>
        <row r="45">
          <cell r="A45">
            <v>30</v>
          </cell>
          <cell r="B45" t="str">
            <v>Area laterale 1,1+1,7+1,4 = 4,2ml/m su due lati</v>
          </cell>
          <cell r="C45">
            <v>4</v>
          </cell>
          <cell r="D45">
            <v>16.5</v>
          </cell>
          <cell r="F45">
            <v>4.2</v>
          </cell>
          <cell r="G45">
            <v>277.2</v>
          </cell>
        </row>
        <row r="46">
          <cell r="A46">
            <v>30</v>
          </cell>
          <cell r="G46">
            <v>0</v>
          </cell>
        </row>
        <row r="47">
          <cell r="A47">
            <v>40</v>
          </cell>
          <cell r="B47" t="str">
            <v>Intervento A: successivi 3 cm - 5 cm complessivi - 100% -</v>
          </cell>
          <cell r="G47">
            <v>0</v>
          </cell>
        </row>
        <row r="48">
          <cell r="A48">
            <v>40</v>
          </cell>
          <cell r="B48" t="str">
            <v>Pile dalla n°1 alla n°10: vedi PA.02.a -  887,70mq</v>
          </cell>
          <cell r="C48">
            <v>887.7</v>
          </cell>
          <cell r="F48">
            <v>3</v>
          </cell>
          <cell r="G48">
            <v>2663.1</v>
          </cell>
        </row>
        <row r="49">
          <cell r="A49">
            <v>40</v>
          </cell>
          <cell r="G49">
            <v>0</v>
          </cell>
        </row>
        <row r="50">
          <cell r="A50">
            <v>50</v>
          </cell>
          <cell r="B50" t="str">
            <v>Intervento A:</v>
          </cell>
          <cell r="G50">
            <v>0</v>
          </cell>
        </row>
        <row r="51">
          <cell r="A51">
            <v>50</v>
          </cell>
          <cell r="B51" t="str">
            <v>Barre dywidag Ø36 mm - perforazione 90mm - pile dalla n°1 alla n°10 (pile 6-9-10 escluse)</v>
          </cell>
          <cell r="C51">
            <v>70</v>
          </cell>
          <cell r="D51">
            <v>200</v>
          </cell>
          <cell r="G51">
            <v>14000</v>
          </cell>
        </row>
        <row r="52">
          <cell r="A52">
            <v>50</v>
          </cell>
          <cell r="G52">
            <v>0</v>
          </cell>
        </row>
        <row r="53">
          <cell r="A53">
            <v>60</v>
          </cell>
          <cell r="B53" t="str">
            <v>Interevnto A:</v>
          </cell>
          <cell r="G53">
            <v>0</v>
          </cell>
        </row>
        <row r="54">
          <cell r="A54">
            <v>60</v>
          </cell>
          <cell r="B54" t="str">
            <v>Pali di sottofondazione: pile 1, 2 e da 4 a 10 comprese +  3 pali di prova (pile 6-9-10 escluse)</v>
          </cell>
          <cell r="C54">
            <v>51</v>
          </cell>
          <cell r="D54">
            <v>20</v>
          </cell>
          <cell r="G54">
            <v>1020</v>
          </cell>
        </row>
        <row r="55">
          <cell r="A55">
            <v>60</v>
          </cell>
          <cell r="B55" t="str">
            <v>Pali di sottofondazione: pila 3</v>
          </cell>
          <cell r="C55">
            <v>10</v>
          </cell>
          <cell r="D55">
            <v>20</v>
          </cell>
          <cell r="G55">
            <v>200</v>
          </cell>
        </row>
        <row r="56">
          <cell r="A56">
            <v>70</v>
          </cell>
          <cell r="B56" t="str">
            <v>Intervento A:</v>
          </cell>
          <cell r="G56">
            <v>0</v>
          </cell>
        </row>
        <row r="57">
          <cell r="A57">
            <v>70</v>
          </cell>
          <cell r="B57" t="str">
            <v>Pali di sottofondazione</v>
          </cell>
          <cell r="G57">
            <v>0</v>
          </cell>
        </row>
        <row r="58">
          <cell r="A58">
            <v>70</v>
          </cell>
          <cell r="B58" t="str">
            <v>Singolo palo L=25m</v>
          </cell>
          <cell r="G58">
            <v>0</v>
          </cell>
        </row>
        <row r="59">
          <cell r="A59">
            <v>70</v>
          </cell>
          <cell r="B59" t="str">
            <v>20Ø20 - 3 campi - L=6m</v>
          </cell>
          <cell r="C59">
            <v>60</v>
          </cell>
          <cell r="D59">
            <v>6</v>
          </cell>
          <cell r="F59">
            <v>2.4660000000000002</v>
          </cell>
          <cell r="G59">
            <v>887.76</v>
          </cell>
        </row>
        <row r="60">
          <cell r="A60">
            <v>70</v>
          </cell>
          <cell r="B60" t="str">
            <v>20Ø20 - 1campo - L=6,25m</v>
          </cell>
          <cell r="C60">
            <v>20</v>
          </cell>
          <cell r="D60">
            <v>6.25</v>
          </cell>
          <cell r="F60">
            <v>2.4660000000000002</v>
          </cell>
          <cell r="G60">
            <v>308.25</v>
          </cell>
        </row>
        <row r="61">
          <cell r="A61">
            <v>70</v>
          </cell>
          <cell r="B61" t="str">
            <v>Spirale Ø12/20 - Lspirale=3,93m</v>
          </cell>
          <cell r="C61">
            <v>105</v>
          </cell>
          <cell r="D61">
            <v>3.93</v>
          </cell>
          <cell r="F61">
            <v>0.88800000000000001</v>
          </cell>
          <cell r="G61">
            <v>366.43299999999999</v>
          </cell>
        </row>
        <row r="62">
          <cell r="A62">
            <v>70</v>
          </cell>
          <cell r="B62" t="str">
            <v>Anelli irrigidimento - L anello=3,93m</v>
          </cell>
          <cell r="C62">
            <v>8</v>
          </cell>
          <cell r="D62">
            <v>3.93</v>
          </cell>
          <cell r="F62">
            <v>2.4660000000000002</v>
          </cell>
          <cell r="G62">
            <v>77.531000000000006</v>
          </cell>
        </row>
        <row r="63">
          <cell r="A63">
            <v>70</v>
          </cell>
          <cell r="B63" t="str">
            <v>Armatura Singolo palo L=20m =1.639,97kg</v>
          </cell>
          <cell r="G63">
            <v>0</v>
          </cell>
        </row>
        <row r="64">
          <cell r="A64">
            <v>70</v>
          </cell>
          <cell r="B64" t="str">
            <v>PILE N°1-2-4-5-7-8
(6 pile da 4+4 pali ognuna di cui 1 palo già computato) + 3 pali di prova</v>
          </cell>
          <cell r="C64">
            <v>50</v>
          </cell>
          <cell r="F64">
            <v>1639.97</v>
          </cell>
          <cell r="G64">
            <v>81998.5</v>
          </cell>
        </row>
        <row r="65">
          <cell r="A65">
            <v>70</v>
          </cell>
          <cell r="B65" t="str">
            <v>PILA 3</v>
          </cell>
          <cell r="G65">
            <v>0</v>
          </cell>
        </row>
        <row r="66">
          <cell r="A66">
            <v>70</v>
          </cell>
          <cell r="B66" t="str">
            <v>20Ø20 - 3 campi - L=6m</v>
          </cell>
          <cell r="C66">
            <v>60</v>
          </cell>
          <cell r="D66">
            <v>6</v>
          </cell>
          <cell r="F66">
            <v>2.4660000000000002</v>
          </cell>
          <cell r="G66">
            <v>887.76</v>
          </cell>
        </row>
        <row r="67">
          <cell r="A67">
            <v>70</v>
          </cell>
          <cell r="B67" t="str">
            <v>20Ø20 - 1 campo - L=6,25m</v>
          </cell>
          <cell r="C67">
            <v>20</v>
          </cell>
          <cell r="D67">
            <v>6.25</v>
          </cell>
          <cell r="F67">
            <v>2.4660000000000002</v>
          </cell>
          <cell r="G67">
            <v>308.25</v>
          </cell>
        </row>
        <row r="68">
          <cell r="A68">
            <v>70</v>
          </cell>
          <cell r="B68" t="str">
            <v>Spirale Ø12/20 - Lspirale=3,93m</v>
          </cell>
          <cell r="C68">
            <v>105</v>
          </cell>
          <cell r="D68">
            <v>3.93</v>
          </cell>
          <cell r="F68">
            <v>0.88800000000000001</v>
          </cell>
          <cell r="G68">
            <v>366.43299999999999</v>
          </cell>
        </row>
        <row r="69">
          <cell r="A69">
            <v>70</v>
          </cell>
          <cell r="B69" t="str">
            <v>Anelli irrigidimento - L anello=3,93m</v>
          </cell>
          <cell r="C69">
            <v>8</v>
          </cell>
          <cell r="D69">
            <v>3.93</v>
          </cell>
          <cell r="F69">
            <v>2.4660000000000002</v>
          </cell>
          <cell r="G69">
            <v>77.531000000000006</v>
          </cell>
        </row>
        <row r="70">
          <cell r="A70">
            <v>70</v>
          </cell>
          <cell r="B70" t="str">
            <v>Armatura Singolo palo L=20m =1.639,97kg</v>
          </cell>
          <cell r="G70">
            <v>0</v>
          </cell>
        </row>
        <row r="71">
          <cell r="A71">
            <v>70</v>
          </cell>
          <cell r="B71" t="str">
            <v>Ulteriori 9 pali</v>
          </cell>
          <cell r="C71">
            <v>9</v>
          </cell>
          <cell r="F71">
            <v>1639.97</v>
          </cell>
          <cell r="G71">
            <v>14759.73</v>
          </cell>
        </row>
        <row r="72">
          <cell r="A72">
            <v>80</v>
          </cell>
          <cell r="B72" t="str">
            <v>Intervento A:</v>
          </cell>
          <cell r="G72">
            <v>0</v>
          </cell>
        </row>
        <row r="73">
          <cell r="A73">
            <v>80</v>
          </cell>
          <cell r="B73" t="str">
            <v>Fondazioni pile n°1-10 (6-9-10 escluse):</v>
          </cell>
          <cell r="C73">
            <v>14</v>
          </cell>
          <cell r="D73">
            <v>16.7</v>
          </cell>
          <cell r="E73">
            <v>2</v>
          </cell>
          <cell r="F73">
            <v>0.1</v>
          </cell>
          <cell r="G73">
            <v>46.76</v>
          </cell>
        </row>
        <row r="74">
          <cell r="A74">
            <v>80</v>
          </cell>
          <cell r="G74">
            <v>0</v>
          </cell>
        </row>
        <row r="75">
          <cell r="A75">
            <v>90</v>
          </cell>
          <cell r="B75" t="str">
            <v>Intervento A:</v>
          </cell>
          <cell r="G75">
            <v>0</v>
          </cell>
        </row>
        <row r="76">
          <cell r="A76">
            <v>90</v>
          </cell>
          <cell r="B76" t="str">
            <v>Fondazioni pile n°1-4-5-7-8:</v>
          </cell>
          <cell r="C76">
            <v>20</v>
          </cell>
          <cell r="F76">
            <v>3.75</v>
          </cell>
          <cell r="G76">
            <v>75</v>
          </cell>
        </row>
        <row r="77">
          <cell r="A77">
            <v>90</v>
          </cell>
          <cell r="B77" t="str">
            <v>Fondazioni pile n°2-3:</v>
          </cell>
          <cell r="C77">
            <v>8</v>
          </cell>
          <cell r="F77">
            <v>4.6500000000000004</v>
          </cell>
          <cell r="G77">
            <v>37.200000000000003</v>
          </cell>
        </row>
        <row r="78">
          <cell r="A78">
            <v>90</v>
          </cell>
          <cell r="G78">
            <v>0</v>
          </cell>
        </row>
        <row r="79">
          <cell r="A79">
            <v>100</v>
          </cell>
          <cell r="B79" t="str">
            <v xml:space="preserve">Intervento A: armature </v>
          </cell>
          <cell r="G79">
            <v>0</v>
          </cell>
        </row>
        <row r="80">
          <cell r="A80">
            <v>100</v>
          </cell>
          <cell r="B80" t="str">
            <v>Pile dalla n°1 alla n°10 (6-9-10 escluse):</v>
          </cell>
          <cell r="G80">
            <v>0</v>
          </cell>
        </row>
        <row r="81">
          <cell r="A81">
            <v>100</v>
          </cell>
          <cell r="B81" t="str">
            <v>pos.1-1a-1b-1c  -  n.31 Ø16/20 - 
peso 1Ø16 =1,578 kg/m</v>
          </cell>
          <cell r="C81">
            <v>14</v>
          </cell>
          <cell r="D81">
            <v>20.2</v>
          </cell>
          <cell r="E81">
            <v>31</v>
          </cell>
          <cell r="F81">
            <v>1.5780000000000001</v>
          </cell>
          <cell r="G81">
            <v>13834.01</v>
          </cell>
        </row>
        <row r="82">
          <cell r="A82">
            <v>100</v>
          </cell>
          <cell r="B82" t="str">
            <v>Pila 2</v>
          </cell>
          <cell r="G82">
            <v>0</v>
          </cell>
        </row>
        <row r="83">
          <cell r="A83">
            <v>100</v>
          </cell>
          <cell r="B83" t="str">
            <v>pos.2 1+1Ø20 - peso f20=2,466 kg/m - n ferri:2x52 - Lferro: 3,24m</v>
          </cell>
          <cell r="C83">
            <v>104</v>
          </cell>
          <cell r="D83">
            <v>3.24</v>
          </cell>
          <cell r="F83">
            <v>2.4660000000000002</v>
          </cell>
          <cell r="G83">
            <v>830.94299999999998</v>
          </cell>
        </row>
        <row r="84">
          <cell r="A84">
            <v>100</v>
          </cell>
          <cell r="B84" t="str">
            <v>pos.3 1+1Ø20 - peso f20=2,466 kg/m - n ferri:2x52 - Lferro: 5,24m</v>
          </cell>
          <cell r="C84">
            <v>104</v>
          </cell>
          <cell r="D84">
            <v>5.24</v>
          </cell>
          <cell r="F84">
            <v>2.4660000000000002</v>
          </cell>
          <cell r="G84">
            <v>1343.8710000000001</v>
          </cell>
        </row>
        <row r="85">
          <cell r="A85">
            <v>100</v>
          </cell>
          <cell r="B85" t="str">
            <v>pos.2a 1+1Ø10 - peso f20=2,466 kg/m - n ferri:2x65 - Lferro: 3,24m</v>
          </cell>
          <cell r="C85">
            <v>130</v>
          </cell>
          <cell r="D85">
            <v>3.24</v>
          </cell>
          <cell r="F85">
            <v>2.4660000000000002</v>
          </cell>
          <cell r="G85">
            <v>1038.6790000000001</v>
          </cell>
        </row>
        <row r="86">
          <cell r="A86">
            <v>100</v>
          </cell>
          <cell r="B86" t="str">
            <v>pos.3a 1+1Ø20 - peso f20=2,466 kg/m - n ferri:2x65 - Lferro: 5,24m</v>
          </cell>
          <cell r="C86">
            <v>130</v>
          </cell>
          <cell r="D86">
            <v>5.24</v>
          </cell>
          <cell r="F86">
            <v>2.4660000000000002</v>
          </cell>
          <cell r="G86">
            <v>1679.8389999999999</v>
          </cell>
        </row>
        <row r="87">
          <cell r="A87">
            <v>100</v>
          </cell>
          <cell r="B87" t="str">
            <v>Pila 3</v>
          </cell>
          <cell r="G87">
            <v>0</v>
          </cell>
        </row>
        <row r="88">
          <cell r="A88">
            <v>100</v>
          </cell>
          <cell r="B88" t="str">
            <v>pos.2 1+1Ø20 - peso f20=2,466 kg/m - n ferri:2x45 - Lferro: 3,24m</v>
          </cell>
          <cell r="C88">
            <v>90</v>
          </cell>
          <cell r="D88">
            <v>3.24</v>
          </cell>
          <cell r="F88">
            <v>2.4660000000000002</v>
          </cell>
          <cell r="G88">
            <v>719.08600000000001</v>
          </cell>
        </row>
        <row r="89">
          <cell r="A89">
            <v>100</v>
          </cell>
          <cell r="B89" t="str">
            <v>pos.3 1+1Ø20 - peso f20=2,466 kg/m - n ferri:2x45 - Lferro: 5,24m</v>
          </cell>
          <cell r="C89">
            <v>90</v>
          </cell>
          <cell r="D89">
            <v>5.24</v>
          </cell>
          <cell r="F89">
            <v>2.4660000000000002</v>
          </cell>
          <cell r="G89">
            <v>1162.9659999999999</v>
          </cell>
        </row>
        <row r="90">
          <cell r="A90">
            <v>100</v>
          </cell>
          <cell r="B90" t="str">
            <v>pos.2a 1+1Ø20 - peso f20=2,466 kg/m - n ferri:2x79 - Lferro: 3,24m</v>
          </cell>
          <cell r="C90">
            <v>158</v>
          </cell>
          <cell r="D90">
            <v>3.24</v>
          </cell>
          <cell r="F90">
            <v>2.4660000000000002</v>
          </cell>
          <cell r="G90">
            <v>1262.395</v>
          </cell>
        </row>
        <row r="91">
          <cell r="A91">
            <v>100</v>
          </cell>
          <cell r="B91" t="str">
            <v>pos.3a 1+1Ø20 - peso f20=2,466 kg/m - n ferri:2x79 - Lferro: 5,24m</v>
          </cell>
          <cell r="C91">
            <v>158</v>
          </cell>
          <cell r="D91">
            <v>5.24</v>
          </cell>
          <cell r="F91">
            <v>2.4660000000000002</v>
          </cell>
          <cell r="G91">
            <v>2041.6510000000001</v>
          </cell>
        </row>
        <row r="92">
          <cell r="A92">
            <v>100</v>
          </cell>
          <cell r="B92" t="str">
            <v>pile 1, 4, 5e da 7, 8 comprese</v>
          </cell>
          <cell r="G92">
            <v>0</v>
          </cell>
        </row>
        <row r="93">
          <cell r="A93">
            <v>100</v>
          </cell>
          <cell r="B93" t="str">
            <v>pos.2 1+1Ø20 - peso f20=2,466 kg/m - n ferri:2x55 - Lferro: 3,25m</v>
          </cell>
          <cell r="C93">
            <v>550</v>
          </cell>
          <cell r="D93">
            <v>3.25</v>
          </cell>
          <cell r="F93">
            <v>2.4660000000000002</v>
          </cell>
          <cell r="G93">
            <v>4407.9750000000004</v>
          </cell>
        </row>
        <row r="94">
          <cell r="A94">
            <v>100</v>
          </cell>
          <cell r="B94" t="str">
            <v>pos.3 1+1Ø20 - peso f20=2,466 kg/m - n ferri:2x55 - Lferro: 5,09m</v>
          </cell>
          <cell r="C94">
            <v>550</v>
          </cell>
          <cell r="D94">
            <v>5.09</v>
          </cell>
          <cell r="F94">
            <v>2.4660000000000002</v>
          </cell>
          <cell r="G94">
            <v>6903.567</v>
          </cell>
        </row>
        <row r="95">
          <cell r="A95">
            <v>100</v>
          </cell>
          <cell r="B95" t="str">
            <v>pos.2a 1+1Ø20 - peso f20=2,466 kg/m - n ferri:2x60 - Lferro: 3,25m</v>
          </cell>
          <cell r="C95">
            <v>600</v>
          </cell>
          <cell r="D95">
            <v>156</v>
          </cell>
          <cell r="F95">
            <v>2.4660000000000002</v>
          </cell>
          <cell r="G95">
            <v>230817.6</v>
          </cell>
        </row>
        <row r="96">
          <cell r="A96">
            <v>100</v>
          </cell>
          <cell r="B96" t="str">
            <v>pos.3a 1+1Ø20 - peso f20=2,466 kg/m - n ferri:2x60 - Lferro: 5,09m</v>
          </cell>
          <cell r="C96">
            <v>600</v>
          </cell>
          <cell r="D96">
            <v>5.09</v>
          </cell>
          <cell r="F96">
            <v>2.4660000000000002</v>
          </cell>
          <cell r="G96">
            <v>7531.1639999999998</v>
          </cell>
        </row>
        <row r="97">
          <cell r="A97">
            <v>100</v>
          </cell>
          <cell r="B97" t="str">
            <v>pile 1-10 (6-9-10 escluse)</v>
          </cell>
          <cell r="G97">
            <v>0</v>
          </cell>
        </row>
        <row r="98">
          <cell r="A98">
            <v>100</v>
          </cell>
          <cell r="B98" t="str">
            <v>pos.4 - 3+3Ø16/40 - peso Ø16=1,578 kg/m - Lferro: 0,75m</v>
          </cell>
          <cell r="C98">
            <v>42</v>
          </cell>
          <cell r="D98">
            <v>41</v>
          </cell>
          <cell r="E98">
            <v>0.75</v>
          </cell>
          <cell r="F98">
            <v>1.5780000000000001</v>
          </cell>
          <cell r="G98">
            <v>2037.9870000000001</v>
          </cell>
        </row>
        <row r="99">
          <cell r="A99">
            <v>100</v>
          </cell>
          <cell r="B99" t="str">
            <v>pos.4a- 4+4Ø16/40 - peso Ø16=1,578 kg/m - Lferro: 0,70m</v>
          </cell>
          <cell r="C99">
            <v>56</v>
          </cell>
          <cell r="D99">
            <v>41</v>
          </cell>
          <cell r="E99">
            <v>0.7</v>
          </cell>
          <cell r="F99">
            <v>1.5780000000000001</v>
          </cell>
          <cell r="G99">
            <v>2536.1619999999998</v>
          </cell>
        </row>
        <row r="100">
          <cell r="A100">
            <v>100</v>
          </cell>
          <cell r="G100">
            <v>0</v>
          </cell>
        </row>
        <row r="101">
          <cell r="A101">
            <v>110</v>
          </cell>
          <cell r="B101" t="str">
            <v>Intervento A:</v>
          </cell>
          <cell r="G101">
            <v>0</v>
          </cell>
        </row>
        <row r="102">
          <cell r="A102">
            <v>110</v>
          </cell>
          <cell r="B102" t="str">
            <v>Barre diwidag Ø36 mm - kg/m 8,27 - pile n°1-10 (6-9-10 escluse)</v>
          </cell>
          <cell r="C102">
            <v>70</v>
          </cell>
          <cell r="D102">
            <v>9.3000000000000007</v>
          </cell>
          <cell r="F102">
            <v>8.27</v>
          </cell>
          <cell r="G102">
            <v>5383.77</v>
          </cell>
        </row>
        <row r="103">
          <cell r="A103">
            <v>110</v>
          </cell>
          <cell r="G103">
            <v>0</v>
          </cell>
        </row>
        <row r="104">
          <cell r="A104">
            <v>120</v>
          </cell>
          <cell r="B104" t="str">
            <v>Intervento A: getto calcestruzzo Rck&gt;45</v>
          </cell>
          <cell r="G104">
            <v>0</v>
          </cell>
        </row>
        <row r="105">
          <cell r="A105">
            <v>120</v>
          </cell>
          <cell r="B105" t="str">
            <v>pile 2, 3</v>
          </cell>
          <cell r="C105">
            <v>4</v>
          </cell>
          <cell r="D105">
            <v>16.5</v>
          </cell>
          <cell r="F105">
            <v>4.6500000000000004</v>
          </cell>
          <cell r="G105">
            <v>306.89999999999998</v>
          </cell>
        </row>
        <row r="106">
          <cell r="A106">
            <v>120</v>
          </cell>
          <cell r="B106" t="str">
            <v>pile 1, 4, 5 e da 7, 8 comprese</v>
          </cell>
          <cell r="C106">
            <v>10</v>
          </cell>
          <cell r="D106">
            <v>16.5</v>
          </cell>
          <cell r="F106">
            <v>3.73</v>
          </cell>
          <cell r="G106">
            <v>615.45000000000005</v>
          </cell>
        </row>
        <row r="107">
          <cell r="A107">
            <v>120</v>
          </cell>
          <cell r="G107">
            <v>0</v>
          </cell>
        </row>
        <row r="108">
          <cell r="A108">
            <v>130</v>
          </cell>
          <cell r="B108" t="str">
            <v>pile 1-10 (6-9-10 escluse)</v>
          </cell>
          <cell r="G108">
            <v>0</v>
          </cell>
        </row>
        <row r="109">
          <cell r="A109">
            <v>130</v>
          </cell>
          <cell r="B109" t="str">
            <v>pos.4 - 3+3Ø16/40 - peso Ø16=1,578 kg/m - Lferro: 0,75m</v>
          </cell>
          <cell r="C109">
            <v>42</v>
          </cell>
          <cell r="D109">
            <v>41</v>
          </cell>
          <cell r="G109">
            <v>1722</v>
          </cell>
        </row>
        <row r="110">
          <cell r="A110">
            <v>130</v>
          </cell>
          <cell r="B110" t="str">
            <v>pos.4a- 4+4Ø16/40 - peso Ø16=1,578 kg/m - Lferro: 0,70m</v>
          </cell>
          <cell r="C110">
            <v>56</v>
          </cell>
          <cell r="D110">
            <v>41</v>
          </cell>
          <cell r="G110">
            <v>2296</v>
          </cell>
        </row>
        <row r="111">
          <cell r="A111">
            <v>130</v>
          </cell>
          <cell r="G111">
            <v>0</v>
          </cell>
        </row>
        <row r="112">
          <cell r="A112">
            <v>140</v>
          </cell>
          <cell r="B112" t="str">
            <v>Pila 2</v>
          </cell>
          <cell r="G112">
            <v>0</v>
          </cell>
        </row>
        <row r="113">
          <cell r="A113">
            <v>140</v>
          </cell>
          <cell r="B113" t="str">
            <v>pos.2 1+1Ø20 - peso f20=2,466 kg/m - n ferri:2x52 - Lferro: 3,24m</v>
          </cell>
          <cell r="C113">
            <v>104</v>
          </cell>
          <cell r="G113">
            <v>104</v>
          </cell>
        </row>
        <row r="114">
          <cell r="A114">
            <v>140</v>
          </cell>
          <cell r="B114" t="str">
            <v>pos.3 1+1Ø20 - peso f20=2,466 kg/m - n ferri:2x52 - Lferro: 5,24m</v>
          </cell>
          <cell r="C114">
            <v>104</v>
          </cell>
          <cell r="G114">
            <v>104</v>
          </cell>
        </row>
        <row r="115">
          <cell r="A115">
            <v>140</v>
          </cell>
          <cell r="B115" t="str">
            <v>pos.2a 1+1Ø10 - peso f20=2,466 kg/m - n ferri:2x65 - Lferro: 3,24m</v>
          </cell>
          <cell r="C115">
            <v>130</v>
          </cell>
          <cell r="G115">
            <v>130</v>
          </cell>
        </row>
        <row r="116">
          <cell r="A116">
            <v>140</v>
          </cell>
          <cell r="B116" t="str">
            <v>pos.3a 1+1Ø20 - peso f20=2,466 kg/m - n ferri:2x65 - Lferro: 5,24m</v>
          </cell>
          <cell r="C116">
            <v>130</v>
          </cell>
          <cell r="G116">
            <v>130</v>
          </cell>
        </row>
        <row r="117">
          <cell r="A117">
            <v>140</v>
          </cell>
          <cell r="B117" t="str">
            <v>Pila 3</v>
          </cell>
          <cell r="G117">
            <v>0</v>
          </cell>
        </row>
        <row r="118">
          <cell r="A118">
            <v>140</v>
          </cell>
          <cell r="B118" t="str">
            <v>pos.2 1+1Ø20 - peso f20=2,466 kg/m - n ferri:2x45 - Lferro: 3,24m</v>
          </cell>
          <cell r="C118">
            <v>90</v>
          </cell>
          <cell r="G118">
            <v>90</v>
          </cell>
        </row>
        <row r="119">
          <cell r="A119">
            <v>140</v>
          </cell>
          <cell r="B119" t="str">
            <v>pos.3 1+1Ø20 - peso f20=2,466 kg/m - n ferri:2x45 - Lferro: 5,24m</v>
          </cell>
          <cell r="C119">
            <v>90</v>
          </cell>
          <cell r="G119">
            <v>90</v>
          </cell>
        </row>
        <row r="120">
          <cell r="A120">
            <v>140</v>
          </cell>
          <cell r="B120" t="str">
            <v>pos.2a 1+1Ø20 - peso f20=2,466 kg/m - n ferri:2x79 - Lferro: 3,24m</v>
          </cell>
          <cell r="C120">
            <v>158</v>
          </cell>
          <cell r="G120">
            <v>158</v>
          </cell>
        </row>
        <row r="121">
          <cell r="A121">
            <v>140</v>
          </cell>
          <cell r="B121" t="str">
            <v>pos.3a 1+1Ø20 - peso f20=2,466 kg/m - n ferri:2x79 - Lferro: 5,24m</v>
          </cell>
          <cell r="C121">
            <v>158</v>
          </cell>
          <cell r="G121">
            <v>158</v>
          </cell>
        </row>
        <row r="122">
          <cell r="A122">
            <v>140</v>
          </cell>
          <cell r="B122" t="str">
            <v>pile 1, 4, 5 e da 7, 8 comprese</v>
          </cell>
          <cell r="G122">
            <v>0</v>
          </cell>
        </row>
        <row r="123">
          <cell r="A123">
            <v>140</v>
          </cell>
          <cell r="B123" t="str">
            <v>pos.2 1+1Ø20 - peso f20=2,466 kg/m - n ferri:2x55 - Lferro: 3,25m</v>
          </cell>
          <cell r="C123">
            <v>550</v>
          </cell>
          <cell r="G123">
            <v>550</v>
          </cell>
        </row>
        <row r="124">
          <cell r="A124">
            <v>140</v>
          </cell>
          <cell r="B124" t="str">
            <v>pos.3 1+1Ø20 - peso f20=2,466 kg/m - n ferri:2x55 - Lferro: 5,09m</v>
          </cell>
          <cell r="C124">
            <v>550</v>
          </cell>
          <cell r="G124">
            <v>550</v>
          </cell>
        </row>
        <row r="125">
          <cell r="A125">
            <v>140</v>
          </cell>
          <cell r="B125" t="str">
            <v>pos.2a 1+1Ø20 - peso f20=2,466 kg/m - n ferri:2x60 - Lferro: 3,25m</v>
          </cell>
          <cell r="C125">
            <v>600</v>
          </cell>
          <cell r="G125">
            <v>600</v>
          </cell>
        </row>
        <row r="126">
          <cell r="A126">
            <v>140</v>
          </cell>
          <cell r="B126" t="str">
            <v>pos.3a 1+1Ø20 - peso f20=2,466 kg/m - n ferri:2x60 - Lferro: 5,09m</v>
          </cell>
          <cell r="C126">
            <v>600</v>
          </cell>
          <cell r="G126">
            <v>600</v>
          </cell>
        </row>
        <row r="127">
          <cell r="A127">
            <v>150</v>
          </cell>
          <cell r="B127" t="str">
            <v>Intervento A:</v>
          </cell>
          <cell r="G127">
            <v>0</v>
          </cell>
        </row>
        <row r="128">
          <cell r="A128">
            <v>150</v>
          </cell>
          <cell r="B128" t="str">
            <v>Barre diwidag Ø36 mm - perforazione 90mm - pile dalla n°1 alla n°10 (6-9-10 escluse)-</v>
          </cell>
          <cell r="C128">
            <v>70</v>
          </cell>
          <cell r="D128">
            <v>350</v>
          </cell>
          <cell r="G128">
            <v>24500</v>
          </cell>
        </row>
        <row r="129">
          <cell r="A129">
            <v>160</v>
          </cell>
          <cell r="B129" t="str">
            <v>Intervento B: primi 3 cm - 5 cm complessivi - 100% -</v>
          </cell>
          <cell r="G129">
            <v>0</v>
          </cell>
        </row>
        <row r="130">
          <cell r="A130">
            <v>160</v>
          </cell>
          <cell r="B130" t="str">
            <v>Fusti elevazioni pila n°1:</v>
          </cell>
          <cell r="C130">
            <v>4</v>
          </cell>
          <cell r="E130">
            <v>3.927</v>
          </cell>
          <cell r="F130">
            <v>10</v>
          </cell>
          <cell r="G130">
            <v>157.08000000000001</v>
          </cell>
        </row>
        <row r="131">
          <cell r="A131">
            <v>160</v>
          </cell>
          <cell r="B131" t="str">
            <v>Fusti elevazioni pila n°2:</v>
          </cell>
          <cell r="C131">
            <v>4</v>
          </cell>
          <cell r="E131">
            <v>3.927</v>
          </cell>
          <cell r="F131">
            <v>15</v>
          </cell>
          <cell r="G131">
            <v>235.62</v>
          </cell>
        </row>
        <row r="132">
          <cell r="A132">
            <v>160</v>
          </cell>
          <cell r="B132" t="str">
            <v>Fusti elevazioni pila n°3 (2 fusti centrali):</v>
          </cell>
          <cell r="C132">
            <v>2</v>
          </cell>
          <cell r="E132">
            <v>3.927</v>
          </cell>
          <cell r="F132">
            <v>17</v>
          </cell>
          <cell r="G132">
            <v>133.518</v>
          </cell>
        </row>
        <row r="133">
          <cell r="A133">
            <v>160</v>
          </cell>
          <cell r="B133" t="str">
            <v>Fusti elevazioni pila n°3 (2+2 fusti esterni):</v>
          </cell>
          <cell r="C133">
            <v>4</v>
          </cell>
          <cell r="E133">
            <v>3.927</v>
          </cell>
          <cell r="F133">
            <v>8.9499999999999993</v>
          </cell>
          <cell r="G133">
            <v>140.58699999999999</v>
          </cell>
        </row>
        <row r="134">
          <cell r="A134">
            <v>160</v>
          </cell>
          <cell r="B134" t="str">
            <v>Fusti elevazioni pila n°4:</v>
          </cell>
          <cell r="C134">
            <v>4</v>
          </cell>
          <cell r="E134">
            <v>3.927</v>
          </cell>
          <cell r="F134">
            <v>9</v>
          </cell>
          <cell r="G134">
            <v>141.37200000000001</v>
          </cell>
        </row>
        <row r="135">
          <cell r="A135">
            <v>160</v>
          </cell>
          <cell r="B135" t="str">
            <v>Fusti elevazioni pila n°5:</v>
          </cell>
          <cell r="C135">
            <v>4</v>
          </cell>
          <cell r="E135">
            <v>3.927</v>
          </cell>
          <cell r="F135">
            <v>8</v>
          </cell>
          <cell r="G135">
            <v>125.664</v>
          </cell>
        </row>
        <row r="136">
          <cell r="A136">
            <v>160</v>
          </cell>
          <cell r="B136" t="str">
            <v>Fusti elevazioni pila n°6:</v>
          </cell>
          <cell r="C136">
            <v>4</v>
          </cell>
          <cell r="E136">
            <v>3.927</v>
          </cell>
          <cell r="F136">
            <v>11</v>
          </cell>
          <cell r="G136">
            <v>172.78800000000001</v>
          </cell>
        </row>
        <row r="137">
          <cell r="A137">
            <v>160</v>
          </cell>
          <cell r="B137" t="str">
            <v>Fusti elevazioni pila n°7:</v>
          </cell>
          <cell r="C137">
            <v>4</v>
          </cell>
          <cell r="E137">
            <v>3.927</v>
          </cell>
          <cell r="F137">
            <v>9</v>
          </cell>
          <cell r="G137">
            <v>141.37200000000001</v>
          </cell>
        </row>
        <row r="138">
          <cell r="A138">
            <v>160</v>
          </cell>
          <cell r="B138" t="str">
            <v>Fusti elevazioni pila n°8:</v>
          </cell>
          <cell r="C138">
            <v>4</v>
          </cell>
          <cell r="E138">
            <v>3.927</v>
          </cell>
          <cell r="F138">
            <v>7</v>
          </cell>
          <cell r="G138">
            <v>109.956</v>
          </cell>
        </row>
        <row r="139">
          <cell r="A139">
            <v>160</v>
          </cell>
          <cell r="B139" t="str">
            <v>Fusti elevazioni pila n°9:</v>
          </cell>
          <cell r="C139">
            <v>4</v>
          </cell>
          <cell r="E139">
            <v>3.927</v>
          </cell>
          <cell r="F139">
            <v>6</v>
          </cell>
          <cell r="G139">
            <v>94.248000000000005</v>
          </cell>
        </row>
        <row r="140">
          <cell r="A140">
            <v>160</v>
          </cell>
          <cell r="B140" t="str">
            <v>Fusti elevazioni pila n°10:</v>
          </cell>
          <cell r="C140">
            <v>4</v>
          </cell>
          <cell r="E140">
            <v>3.927</v>
          </cell>
          <cell r="F140">
            <v>4</v>
          </cell>
          <cell r="G140">
            <v>62.832000000000001</v>
          </cell>
        </row>
        <row r="141">
          <cell r="A141">
            <v>160</v>
          </cell>
          <cell r="B141" t="str">
            <v>Totale parziale</v>
          </cell>
          <cell r="G141">
            <v>0</v>
          </cell>
        </row>
        <row r="142">
          <cell r="A142">
            <v>160</v>
          </cell>
          <cell r="B142" t="str">
            <v>Intervento B: primi 3 cm - 13 cm complessivi - 100% -</v>
          </cell>
          <cell r="G142">
            <v>0</v>
          </cell>
        </row>
        <row r="143">
          <cell r="A143">
            <v>160</v>
          </cell>
          <cell r="B143" t="str">
            <v>Pilastri elevazioni pila n°3 (2+2 fusti esterni - parte intermedia):</v>
          </cell>
          <cell r="C143">
            <v>4</v>
          </cell>
          <cell r="E143">
            <v>4.3979999999999997</v>
          </cell>
          <cell r="F143">
            <v>5.5</v>
          </cell>
          <cell r="G143">
            <v>96.756</v>
          </cell>
        </row>
        <row r="144">
          <cell r="A144">
            <v>160</v>
          </cell>
          <cell r="B144" t="str">
            <v>Totale parziale</v>
          </cell>
          <cell r="G144">
            <v>0</v>
          </cell>
        </row>
        <row r="145">
          <cell r="A145">
            <v>160</v>
          </cell>
          <cell r="B145" t="str">
            <v>Intervento B: primi 3 cm - 26 cm complessivi - 100%</v>
          </cell>
          <cell r="G145">
            <v>0</v>
          </cell>
        </row>
        <row r="146">
          <cell r="A146">
            <v>160</v>
          </cell>
          <cell r="B146" t="str">
            <v>Pilastri elevazioni pila n°3 (2+2 fusti esterni - parte inferiore):</v>
          </cell>
          <cell r="C146">
            <v>4</v>
          </cell>
          <cell r="E146">
            <v>5.2460000000000004</v>
          </cell>
          <cell r="F146">
            <v>2.5499999999999998</v>
          </cell>
          <cell r="G146">
            <v>53.509</v>
          </cell>
        </row>
        <row r="147">
          <cell r="A147">
            <v>160</v>
          </cell>
          <cell r="B147" t="str">
            <v>Totale parziale</v>
          </cell>
          <cell r="G147">
            <v>0</v>
          </cell>
        </row>
        <row r="148">
          <cell r="A148">
            <v>160</v>
          </cell>
          <cell r="G148">
            <v>0</v>
          </cell>
        </row>
        <row r="149">
          <cell r="A149">
            <v>170</v>
          </cell>
          <cell r="B149" t="str">
            <v>Intervento B: successivi 2 cm - 5 cm complessivi - 100% -</v>
          </cell>
          <cell r="G149">
            <v>0</v>
          </cell>
        </row>
        <row r="150">
          <cell r="A150">
            <v>170</v>
          </cell>
          <cell r="B150" t="str">
            <v>Vedi q.tà art.PA.02.a - mq 1515,037-</v>
          </cell>
          <cell r="D150">
            <v>3030.0740000000001</v>
          </cell>
          <cell r="G150">
            <v>3030.0740000000001</v>
          </cell>
        </row>
        <row r="151">
          <cell r="A151">
            <v>170</v>
          </cell>
          <cell r="B151" t="str">
            <v>Totale parziale</v>
          </cell>
          <cell r="G151">
            <v>0</v>
          </cell>
        </row>
        <row r="152">
          <cell r="A152">
            <v>170</v>
          </cell>
          <cell r="B152" t="str">
            <v>Intervento B: successivi 10 cm - 13 cm complessivi - 100% -</v>
          </cell>
          <cell r="G152">
            <v>0</v>
          </cell>
        </row>
        <row r="153">
          <cell r="A153">
            <v>170</v>
          </cell>
          <cell r="B153" t="str">
            <v>Vedi q.tà art.PA.02.a - mq 96,80 -</v>
          </cell>
          <cell r="D153">
            <v>968</v>
          </cell>
          <cell r="G153">
            <v>968</v>
          </cell>
        </row>
        <row r="154">
          <cell r="A154">
            <v>170</v>
          </cell>
          <cell r="B154" t="str">
            <v>Totale parziale</v>
          </cell>
          <cell r="G154">
            <v>0</v>
          </cell>
        </row>
        <row r="155">
          <cell r="A155">
            <v>170</v>
          </cell>
          <cell r="B155" t="str">
            <v>Intervento B: successivi 23 cm - 26 cm complessivi - 100% -</v>
          </cell>
          <cell r="G155">
            <v>0</v>
          </cell>
        </row>
        <row r="156">
          <cell r="A156">
            <v>170</v>
          </cell>
          <cell r="B156" t="str">
            <v>Vedi q.tà art.PA.02.a - mq 53,55 -</v>
          </cell>
          <cell r="D156">
            <v>1231.6500000000001</v>
          </cell>
          <cell r="G156">
            <v>1231.6500000000001</v>
          </cell>
        </row>
        <row r="157">
          <cell r="A157">
            <v>180</v>
          </cell>
          <cell r="B157" t="str">
            <v>Intervento B:</v>
          </cell>
          <cell r="G157">
            <v>0</v>
          </cell>
        </row>
        <row r="158">
          <cell r="A158">
            <v>180</v>
          </cell>
          <cell r="B158" t="str">
            <v>Pilastri elevazioni pila n°1:</v>
          </cell>
          <cell r="C158">
            <v>4</v>
          </cell>
          <cell r="E158">
            <v>4.5549999999999997</v>
          </cell>
          <cell r="F158">
            <v>10</v>
          </cell>
          <cell r="G158">
            <v>182.2</v>
          </cell>
        </row>
        <row r="159">
          <cell r="A159">
            <v>180</v>
          </cell>
          <cell r="B159" t="str">
            <v>Pilastri elevazioni pila n°2 (parte inferiore):</v>
          </cell>
          <cell r="C159">
            <v>4</v>
          </cell>
          <cell r="E159">
            <v>5.0270000000000001</v>
          </cell>
          <cell r="F159">
            <v>6</v>
          </cell>
          <cell r="G159">
            <v>120.648</v>
          </cell>
        </row>
        <row r="160">
          <cell r="A160">
            <v>180</v>
          </cell>
          <cell r="B160" t="str">
            <v>Pilastri elevazioni pila n°2 (parte superiore):</v>
          </cell>
          <cell r="C160">
            <v>4</v>
          </cell>
          <cell r="E160">
            <v>4.5549999999999997</v>
          </cell>
          <cell r="F160">
            <v>9</v>
          </cell>
          <cell r="G160">
            <v>163.98</v>
          </cell>
        </row>
        <row r="161">
          <cell r="A161">
            <v>180</v>
          </cell>
          <cell r="B161" t="str">
            <v>Pilastri elevazioni pila n°3 (parte inferiore):</v>
          </cell>
          <cell r="C161">
            <v>6</v>
          </cell>
          <cell r="E161">
            <v>5.0270000000000001</v>
          </cell>
          <cell r="F161">
            <v>6</v>
          </cell>
          <cell r="G161">
            <v>180.97200000000001</v>
          </cell>
        </row>
        <row r="162">
          <cell r="A162">
            <v>180</v>
          </cell>
          <cell r="B162" t="str">
            <v>Pilastri elevazioni pila n°3 (parte superiore):</v>
          </cell>
          <cell r="C162">
            <v>6</v>
          </cell>
          <cell r="E162">
            <v>4.5549999999999997</v>
          </cell>
          <cell r="F162">
            <v>11</v>
          </cell>
          <cell r="G162">
            <v>300.63</v>
          </cell>
        </row>
        <row r="163">
          <cell r="A163">
            <v>180</v>
          </cell>
          <cell r="B163" t="str">
            <v>Pilastri elevazioni pila n°4:</v>
          </cell>
          <cell r="C163">
            <v>4</v>
          </cell>
          <cell r="E163">
            <v>4.5549999999999997</v>
          </cell>
          <cell r="F163">
            <v>9</v>
          </cell>
          <cell r="G163">
            <v>163.98</v>
          </cell>
        </row>
        <row r="164">
          <cell r="A164">
            <v>180</v>
          </cell>
          <cell r="B164" t="str">
            <v>Pilastri elevazioni pila n°5:</v>
          </cell>
          <cell r="C164">
            <v>4</v>
          </cell>
          <cell r="E164">
            <v>4.5549999999999997</v>
          </cell>
          <cell r="F164">
            <v>8</v>
          </cell>
          <cell r="G164">
            <v>145.76</v>
          </cell>
        </row>
        <row r="165">
          <cell r="A165">
            <v>180</v>
          </cell>
          <cell r="B165" t="str">
            <v>Pilastri elevazioni pila n°6 (parte inferiore):</v>
          </cell>
          <cell r="C165">
            <v>4</v>
          </cell>
          <cell r="E165">
            <v>5.0270000000000001</v>
          </cell>
          <cell r="F165">
            <v>6</v>
          </cell>
          <cell r="G165">
            <v>120.648</v>
          </cell>
        </row>
        <row r="166">
          <cell r="A166">
            <v>180</v>
          </cell>
          <cell r="B166" t="str">
            <v>Pilastri elevazioni pila n°6 (parte superiore):</v>
          </cell>
          <cell r="C166">
            <v>4</v>
          </cell>
          <cell r="E166">
            <v>4.5549999999999997</v>
          </cell>
          <cell r="F166">
            <v>5</v>
          </cell>
          <cell r="G166">
            <v>91.1</v>
          </cell>
        </row>
        <row r="167">
          <cell r="A167">
            <v>180</v>
          </cell>
          <cell r="B167" t="str">
            <v>Pilastri elevazioni pila n°7:</v>
          </cell>
          <cell r="C167">
            <v>4</v>
          </cell>
          <cell r="E167">
            <v>4.5549999999999997</v>
          </cell>
          <cell r="F167">
            <v>9</v>
          </cell>
          <cell r="G167">
            <v>163.98</v>
          </cell>
        </row>
        <row r="168">
          <cell r="A168">
            <v>180</v>
          </cell>
          <cell r="B168" t="str">
            <v>Pilastri elevazioni pila n°8:</v>
          </cell>
          <cell r="C168">
            <v>4</v>
          </cell>
          <cell r="E168">
            <v>4.5549999999999997</v>
          </cell>
          <cell r="F168">
            <v>7</v>
          </cell>
          <cell r="G168">
            <v>127.54</v>
          </cell>
        </row>
        <row r="169">
          <cell r="A169">
            <v>180</v>
          </cell>
          <cell r="B169" t="str">
            <v>Pilastri elevazioni pila n°9:</v>
          </cell>
          <cell r="C169">
            <v>4</v>
          </cell>
          <cell r="E169">
            <v>4.5549999999999997</v>
          </cell>
          <cell r="F169">
            <v>6</v>
          </cell>
          <cell r="G169">
            <v>109.32</v>
          </cell>
        </row>
        <row r="170">
          <cell r="A170">
            <v>180</v>
          </cell>
          <cell r="B170" t="str">
            <v>Pilastri elevazioni pila n°10:</v>
          </cell>
          <cell r="C170">
            <v>4</v>
          </cell>
          <cell r="E170">
            <v>4.5549999999999997</v>
          </cell>
          <cell r="F170">
            <v>4</v>
          </cell>
          <cell r="G170">
            <v>72.88</v>
          </cell>
        </row>
        <row r="171">
          <cell r="A171">
            <v>180</v>
          </cell>
          <cell r="B171" t="str">
            <v>Ringrosso al piede del fusto pile</v>
          </cell>
          <cell r="G171">
            <v>0</v>
          </cell>
        </row>
        <row r="172">
          <cell r="A172">
            <v>180</v>
          </cell>
          <cell r="B172" t="str">
            <v>pile (6-9-10 escluse)</v>
          </cell>
          <cell r="C172">
            <v>7</v>
          </cell>
          <cell r="E172">
            <v>38.200000000000003</v>
          </cell>
          <cell r="F172">
            <v>0.6</v>
          </cell>
          <cell r="G172">
            <v>160.44</v>
          </cell>
        </row>
        <row r="173">
          <cell r="A173">
            <v>180</v>
          </cell>
          <cell r="G173">
            <v>0</v>
          </cell>
        </row>
        <row r="174">
          <cell r="A174">
            <v>190</v>
          </cell>
          <cell r="B174" t="str">
            <v>Intervento B:</v>
          </cell>
          <cell r="G174">
            <v>0</v>
          </cell>
        </row>
        <row r="175">
          <cell r="A175">
            <v>190</v>
          </cell>
          <cell r="B175" t="str">
            <v>tratti con sp. medio cm 15 - mq/m 0,6103</v>
          </cell>
          <cell r="G175">
            <v>0</v>
          </cell>
        </row>
        <row r="176">
          <cell r="A176">
            <v>190</v>
          </cell>
          <cell r="B176" t="str">
            <v>tratti con sp. medio cm 22,5- mq/m 0,972</v>
          </cell>
          <cell r="G176">
            <v>0</v>
          </cell>
        </row>
        <row r="177">
          <cell r="A177">
            <v>190</v>
          </cell>
          <cell r="B177" t="str">
            <v>Fusti elevazioni dalla pila n°1:</v>
          </cell>
          <cell r="C177">
            <v>4</v>
          </cell>
          <cell r="E177">
            <v>0.61</v>
          </cell>
          <cell r="F177">
            <v>10</v>
          </cell>
          <cell r="G177">
            <v>24.4</v>
          </cell>
        </row>
        <row r="178">
          <cell r="A178">
            <v>190</v>
          </cell>
          <cell r="B178" t="str">
            <v>Fusti elevazioni dalla pila n°2 (parte inferiore):</v>
          </cell>
          <cell r="C178">
            <v>4</v>
          </cell>
          <cell r="E178">
            <v>0.97199999999999998</v>
          </cell>
          <cell r="F178">
            <v>6</v>
          </cell>
          <cell r="G178">
            <v>23.327999999999999</v>
          </cell>
        </row>
        <row r="179">
          <cell r="A179">
            <v>190</v>
          </cell>
          <cell r="B179" t="str">
            <v>Fusti elevazioni dalla pila n°2 (parte superiore):</v>
          </cell>
          <cell r="C179">
            <v>4</v>
          </cell>
          <cell r="E179">
            <v>0.61</v>
          </cell>
          <cell r="F179">
            <v>9</v>
          </cell>
          <cell r="G179">
            <v>21.96</v>
          </cell>
        </row>
        <row r="180">
          <cell r="A180">
            <v>190</v>
          </cell>
          <cell r="B180" t="str">
            <v>Fusti elevazioni dalla pila n°3 (parte inferiore):</v>
          </cell>
          <cell r="C180">
            <v>6</v>
          </cell>
          <cell r="E180">
            <v>0.97199999999999998</v>
          </cell>
          <cell r="F180">
            <v>6</v>
          </cell>
          <cell r="G180">
            <v>34.991999999999997</v>
          </cell>
        </row>
        <row r="181">
          <cell r="A181">
            <v>190</v>
          </cell>
          <cell r="B181" t="str">
            <v>Fusti elevazioni dalla pila n°3 (parte superiore):</v>
          </cell>
          <cell r="C181">
            <v>6</v>
          </cell>
          <cell r="E181">
            <v>0.61</v>
          </cell>
          <cell r="F181">
            <v>11</v>
          </cell>
          <cell r="G181">
            <v>40.26</v>
          </cell>
        </row>
        <row r="182">
          <cell r="A182">
            <v>190</v>
          </cell>
          <cell r="B182" t="str">
            <v>Fusti elevazioni dalla pila n°4:</v>
          </cell>
          <cell r="C182">
            <v>4</v>
          </cell>
          <cell r="E182">
            <v>0.61</v>
          </cell>
          <cell r="F182">
            <v>9</v>
          </cell>
          <cell r="G182">
            <v>21.96</v>
          </cell>
        </row>
        <row r="183">
          <cell r="A183">
            <v>190</v>
          </cell>
          <cell r="B183" t="str">
            <v>Fusti elevazioni dalla pila n°5:</v>
          </cell>
          <cell r="C183">
            <v>4</v>
          </cell>
          <cell r="E183">
            <v>0.61</v>
          </cell>
          <cell r="F183">
            <v>8</v>
          </cell>
          <cell r="G183">
            <v>19.52</v>
          </cell>
        </row>
        <row r="184">
          <cell r="A184">
            <v>190</v>
          </cell>
          <cell r="B184" t="str">
            <v>Fusti elevazioni dalla pila n°6 (parte inferiore):</v>
          </cell>
          <cell r="C184">
            <v>4</v>
          </cell>
          <cell r="E184">
            <v>0.97199999999999998</v>
          </cell>
          <cell r="F184">
            <v>6</v>
          </cell>
          <cell r="G184">
            <v>23.327999999999999</v>
          </cell>
        </row>
        <row r="185">
          <cell r="A185">
            <v>190</v>
          </cell>
          <cell r="B185" t="str">
            <v>Fusti elevazioni dalla pila n°6 (parte superiore):</v>
          </cell>
          <cell r="C185">
            <v>4</v>
          </cell>
          <cell r="E185">
            <v>0.61</v>
          </cell>
          <cell r="F185">
            <v>5</v>
          </cell>
          <cell r="G185">
            <v>12.2</v>
          </cell>
        </row>
        <row r="186">
          <cell r="A186">
            <v>190</v>
          </cell>
          <cell r="B186" t="str">
            <v>Fusti elevazioni dalla pila n°7:</v>
          </cell>
          <cell r="C186">
            <v>4</v>
          </cell>
          <cell r="E186">
            <v>0.61</v>
          </cell>
          <cell r="F186">
            <v>9</v>
          </cell>
          <cell r="G186">
            <v>21.96</v>
          </cell>
        </row>
        <row r="187">
          <cell r="A187">
            <v>190</v>
          </cell>
          <cell r="B187" t="str">
            <v>Fusti elevazioni dalla pila n°8:</v>
          </cell>
          <cell r="C187">
            <v>4</v>
          </cell>
          <cell r="E187">
            <v>0.61</v>
          </cell>
          <cell r="F187">
            <v>7</v>
          </cell>
          <cell r="G187">
            <v>17.079999999999998</v>
          </cell>
        </row>
        <row r="188">
          <cell r="A188">
            <v>190</v>
          </cell>
          <cell r="B188" t="str">
            <v>Fusti elevazioni dalla pila n°9:</v>
          </cell>
          <cell r="C188">
            <v>4</v>
          </cell>
          <cell r="E188">
            <v>0.61</v>
          </cell>
          <cell r="F188">
            <v>6</v>
          </cell>
          <cell r="G188">
            <v>14.64</v>
          </cell>
        </row>
        <row r="189">
          <cell r="A189">
            <v>190</v>
          </cell>
          <cell r="B189" t="str">
            <v>Fusti elevazioni dalla pila n°10:</v>
          </cell>
          <cell r="C189">
            <v>4</v>
          </cell>
          <cell r="E189">
            <v>0.61</v>
          </cell>
          <cell r="F189">
            <v>4</v>
          </cell>
          <cell r="G189">
            <v>9.76</v>
          </cell>
        </row>
        <row r="190">
          <cell r="A190">
            <v>190</v>
          </cell>
          <cell r="B190" t="str">
            <v>Ringrosso al piede del fusto pile</v>
          </cell>
          <cell r="G190">
            <v>0</v>
          </cell>
        </row>
        <row r="191">
          <cell r="A191">
            <v>190</v>
          </cell>
          <cell r="B191" t="str">
            <v>pile (6-9-10 escluse)</v>
          </cell>
          <cell r="C191">
            <v>7</v>
          </cell>
          <cell r="D191">
            <v>2.6</v>
          </cell>
          <cell r="E191">
            <v>16.5</v>
          </cell>
          <cell r="F191">
            <v>0.6</v>
          </cell>
          <cell r="G191">
            <v>180.18</v>
          </cell>
        </row>
        <row r="192">
          <cell r="A192">
            <v>190</v>
          </cell>
          <cell r="B192" t="str">
            <v>A detrarre volume fusti (pile 1-2-4-5-7-8)</v>
          </cell>
          <cell r="C192">
            <v>-24</v>
          </cell>
          <cell r="D192">
            <v>1.2270000000000001</v>
          </cell>
          <cell r="F192">
            <v>0.6</v>
          </cell>
          <cell r="G192">
            <v>-17.669</v>
          </cell>
        </row>
        <row r="193">
          <cell r="A193">
            <v>190</v>
          </cell>
          <cell r="B193" t="str">
            <v>A detrarre volume fusti - pila 3</v>
          </cell>
          <cell r="C193">
            <v>-6</v>
          </cell>
          <cell r="D193">
            <v>1.2270000000000001</v>
          </cell>
          <cell r="F193">
            <v>0.6</v>
          </cell>
          <cell r="G193">
            <v>-4.4169999999999998</v>
          </cell>
        </row>
        <row r="194">
          <cell r="A194">
            <v>200</v>
          </cell>
          <cell r="B194" t="str">
            <v>Intervento B:</v>
          </cell>
          <cell r="G194">
            <v>0</v>
          </cell>
        </row>
        <row r="195">
          <cell r="A195">
            <v>200</v>
          </cell>
          <cell r="B195" t="str">
            <v>Pos.1-1a-1b-1c -1d -  n.24 Ø16/20 - peso 1Ø16 =1,578 kg/m</v>
          </cell>
          <cell r="G195">
            <v>0</v>
          </cell>
        </row>
        <row r="196">
          <cell r="A196">
            <v>200</v>
          </cell>
          <cell r="B196" t="str">
            <v>Pila 1 (1,4+0+5+6+1,4)</v>
          </cell>
          <cell r="C196">
            <v>24</v>
          </cell>
          <cell r="D196">
            <v>13.8</v>
          </cell>
          <cell r="F196">
            <v>1.5780000000000001</v>
          </cell>
          <cell r="G196">
            <v>522.63400000000001</v>
          </cell>
        </row>
        <row r="197">
          <cell r="A197">
            <v>200</v>
          </cell>
          <cell r="B197" t="str">
            <v>Pila 2 (1,4+5+6+0+0) (eliminate pos.1c e 1d)</v>
          </cell>
          <cell r="C197">
            <v>24</v>
          </cell>
          <cell r="D197">
            <v>12.4</v>
          </cell>
          <cell r="F197">
            <v>1.5780000000000001</v>
          </cell>
          <cell r="G197">
            <v>469.613</v>
          </cell>
        </row>
        <row r="198">
          <cell r="A198">
            <v>200</v>
          </cell>
          <cell r="B198" t="str">
            <v>Pila 2 (0+0+0+6,10+1,4) (pos.1c e 1d 24Ø24)</v>
          </cell>
          <cell r="C198">
            <v>24</v>
          </cell>
          <cell r="D198">
            <v>7.4</v>
          </cell>
          <cell r="F198">
            <v>3.5510000000000002</v>
          </cell>
          <cell r="G198">
            <v>630.65800000000002</v>
          </cell>
        </row>
        <row r="199">
          <cell r="A199">
            <v>200</v>
          </cell>
          <cell r="B199" t="str">
            <v>Pila 3 (1,4+6,55+6,50+0+0) (eliminate pos.1c e 1d)</v>
          </cell>
          <cell r="C199">
            <v>24</v>
          </cell>
          <cell r="D199">
            <v>14.45</v>
          </cell>
          <cell r="F199">
            <v>1.5780000000000001</v>
          </cell>
          <cell r="G199">
            <v>547.25</v>
          </cell>
        </row>
        <row r="200">
          <cell r="A200">
            <v>200</v>
          </cell>
          <cell r="B200" t="str">
            <v>Pila 3 (0+0+0+6,10+1,4) (pos.1c e 1d 24Ø24)</v>
          </cell>
          <cell r="C200">
            <v>24</v>
          </cell>
          <cell r="D200">
            <v>7.4</v>
          </cell>
          <cell r="F200">
            <v>3.5510000000000002</v>
          </cell>
          <cell r="G200">
            <v>630.65800000000002</v>
          </cell>
        </row>
        <row r="201">
          <cell r="A201">
            <v>200</v>
          </cell>
          <cell r="B201" t="str">
            <v>Pila 4 (1,4+0+4+6+1,4)</v>
          </cell>
          <cell r="C201">
            <v>24</v>
          </cell>
          <cell r="D201">
            <v>12.8</v>
          </cell>
          <cell r="F201">
            <v>1.5780000000000001</v>
          </cell>
          <cell r="G201">
            <v>484.762</v>
          </cell>
        </row>
        <row r="202">
          <cell r="A202">
            <v>200</v>
          </cell>
          <cell r="B202" t="str">
            <v>Pila 5 (1,4+0+3+6+1,4)</v>
          </cell>
          <cell r="C202">
            <v>24</v>
          </cell>
          <cell r="D202">
            <v>11.8</v>
          </cell>
          <cell r="F202">
            <v>1.5780000000000001</v>
          </cell>
          <cell r="G202">
            <v>446.89</v>
          </cell>
        </row>
        <row r="203">
          <cell r="A203">
            <v>200</v>
          </cell>
          <cell r="B203" t="str">
            <v>Pila 6 (1,4+0+6+0+0) (eliminate pos.1c e 1d)</v>
          </cell>
          <cell r="C203">
            <v>24</v>
          </cell>
          <cell r="D203">
            <v>7.4</v>
          </cell>
          <cell r="F203">
            <v>1.5780000000000001</v>
          </cell>
          <cell r="G203">
            <v>280.25299999999999</v>
          </cell>
        </row>
        <row r="204">
          <cell r="A204">
            <v>200</v>
          </cell>
          <cell r="B204" t="str">
            <v>Pila 6 (0+0+0+6,10+1,4) (pos.1c e 1d 24Ø24)</v>
          </cell>
          <cell r="C204">
            <v>24</v>
          </cell>
          <cell r="D204">
            <v>7.4</v>
          </cell>
          <cell r="F204">
            <v>3.5510000000000002</v>
          </cell>
          <cell r="G204">
            <v>630.65800000000002</v>
          </cell>
        </row>
        <row r="205">
          <cell r="A205">
            <v>200</v>
          </cell>
          <cell r="B205" t="str">
            <v>Pila 7 (1,4+0+4+6+1,4)</v>
          </cell>
          <cell r="C205">
            <v>24</v>
          </cell>
          <cell r="D205">
            <v>12.8</v>
          </cell>
          <cell r="F205">
            <v>1.5780000000000001</v>
          </cell>
          <cell r="G205">
            <v>484.762</v>
          </cell>
        </row>
        <row r="206">
          <cell r="A206">
            <v>200</v>
          </cell>
          <cell r="B206" t="str">
            <v>Pila 8 (1,4+0+2+6+1,4)</v>
          </cell>
          <cell r="C206">
            <v>24</v>
          </cell>
          <cell r="D206">
            <v>10.8</v>
          </cell>
          <cell r="F206">
            <v>1.5780000000000001</v>
          </cell>
          <cell r="G206">
            <v>409.01799999999997</v>
          </cell>
        </row>
        <row r="207">
          <cell r="A207">
            <v>200</v>
          </cell>
          <cell r="B207" t="str">
            <v>Pila 9 (1,4+0+0+6+1,4)</v>
          </cell>
          <cell r="C207">
            <v>24</v>
          </cell>
          <cell r="D207">
            <v>8.8000000000000007</v>
          </cell>
          <cell r="F207">
            <v>1.5780000000000001</v>
          </cell>
          <cell r="G207">
            <v>333.274</v>
          </cell>
        </row>
        <row r="208">
          <cell r="A208">
            <v>200</v>
          </cell>
          <cell r="B208" t="str">
            <v>Pila 10 (1,4+0+0+4+1,4)</v>
          </cell>
          <cell r="C208">
            <v>24</v>
          </cell>
          <cell r="D208">
            <v>6.8</v>
          </cell>
          <cell r="F208">
            <v>1.5780000000000001</v>
          </cell>
          <cell r="G208">
            <v>257.52999999999997</v>
          </cell>
        </row>
        <row r="209">
          <cell r="A209">
            <v>200</v>
          </cell>
          <cell r="G209">
            <v>0</v>
          </cell>
        </row>
        <row r="210">
          <cell r="A210">
            <v>200</v>
          </cell>
          <cell r="B210" t="str">
            <v>Pos.2-2a (staffe)</v>
          </cell>
          <cell r="G210">
            <v>0</v>
          </cell>
        </row>
        <row r="211">
          <cell r="A211">
            <v>200</v>
          </cell>
          <cell r="B211" t="str">
            <v>Pila 1 - 1+1∅12/20 L=280
 - H fusto=10m</v>
          </cell>
          <cell r="C211">
            <v>100</v>
          </cell>
          <cell r="E211">
            <v>2.8</v>
          </cell>
          <cell r="F211">
            <v>0.88800000000000001</v>
          </cell>
          <cell r="G211">
            <v>248.64</v>
          </cell>
        </row>
        <row r="212">
          <cell r="A212">
            <v>200</v>
          </cell>
          <cell r="B212" t="str">
            <v>Pila 2 - 1+1∅12/20 L=280
 - H fusto=9m</v>
          </cell>
          <cell r="C212">
            <v>90</v>
          </cell>
          <cell r="E212">
            <v>2.8</v>
          </cell>
          <cell r="F212">
            <v>0.88800000000000001</v>
          </cell>
          <cell r="G212">
            <v>223.77600000000001</v>
          </cell>
        </row>
        <row r="213">
          <cell r="A213">
            <v>200</v>
          </cell>
          <cell r="B213" t="str">
            <v>Pila 2 - 1+1∅12/20 L=311
 - H fusto=6m</v>
          </cell>
          <cell r="C213">
            <v>60</v>
          </cell>
          <cell r="E213">
            <v>3.11</v>
          </cell>
          <cell r="F213">
            <v>0.88800000000000001</v>
          </cell>
          <cell r="G213">
            <v>165.70099999999999</v>
          </cell>
        </row>
        <row r="214">
          <cell r="A214">
            <v>200</v>
          </cell>
          <cell r="B214" t="str">
            <v>Pila 3 - 1+1∅12/20 L=280
 - H fusto=11m</v>
          </cell>
          <cell r="C214">
            <v>110</v>
          </cell>
          <cell r="E214">
            <v>2.8</v>
          </cell>
          <cell r="F214">
            <v>0.88800000000000001</v>
          </cell>
          <cell r="G214">
            <v>273.50400000000002</v>
          </cell>
        </row>
        <row r="215">
          <cell r="A215">
            <v>200</v>
          </cell>
          <cell r="B215" t="str">
            <v>Pila 3 - 1+1∅12/20 L=311
 - H fusto=6m</v>
          </cell>
          <cell r="C215">
            <v>60</v>
          </cell>
          <cell r="E215">
            <v>3.11</v>
          </cell>
          <cell r="F215">
            <v>0.88800000000000001</v>
          </cell>
          <cell r="G215">
            <v>165.70099999999999</v>
          </cell>
        </row>
        <row r="216">
          <cell r="A216">
            <v>200</v>
          </cell>
          <cell r="B216" t="str">
            <v>Pila 4 - 1+1∅12/20 L=280
 - H fusto=9m</v>
          </cell>
          <cell r="C216">
            <v>90</v>
          </cell>
          <cell r="E216">
            <v>2.8</v>
          </cell>
          <cell r="F216">
            <v>0.88800000000000001</v>
          </cell>
          <cell r="G216">
            <v>223.77600000000001</v>
          </cell>
        </row>
        <row r="217">
          <cell r="A217">
            <v>200</v>
          </cell>
          <cell r="B217" t="str">
            <v>Pila 5 - 1+1∅12/20 L=280
 - H fusto=8m</v>
          </cell>
          <cell r="C217">
            <v>80</v>
          </cell>
          <cell r="E217">
            <v>2.8</v>
          </cell>
          <cell r="F217">
            <v>0.88800000000000001</v>
          </cell>
          <cell r="G217">
            <v>198.91200000000001</v>
          </cell>
        </row>
        <row r="218">
          <cell r="A218">
            <v>200</v>
          </cell>
          <cell r="B218" t="str">
            <v>Pila 6 - 1+1∅12/20 L=280
 - H fusto=5m</v>
          </cell>
          <cell r="C218">
            <v>50</v>
          </cell>
          <cell r="E218">
            <v>2.8</v>
          </cell>
          <cell r="F218">
            <v>0.88800000000000001</v>
          </cell>
          <cell r="G218">
            <v>124.32</v>
          </cell>
        </row>
        <row r="219">
          <cell r="A219">
            <v>200</v>
          </cell>
          <cell r="B219" t="str">
            <v>Pila 6 - 1+1∅12/20 L=311
 - H fusto=6m</v>
          </cell>
          <cell r="C219">
            <v>60</v>
          </cell>
          <cell r="E219">
            <v>3.11</v>
          </cell>
          <cell r="F219">
            <v>0.88800000000000001</v>
          </cell>
          <cell r="G219">
            <v>165.70099999999999</v>
          </cell>
        </row>
        <row r="220">
          <cell r="A220">
            <v>200</v>
          </cell>
          <cell r="B220" t="str">
            <v>Pila 7 - 1+1∅12/20 L=280
 - H fusto=9m</v>
          </cell>
          <cell r="C220">
            <v>90</v>
          </cell>
          <cell r="E220">
            <v>2.8</v>
          </cell>
          <cell r="F220">
            <v>0.88800000000000001</v>
          </cell>
          <cell r="G220">
            <v>223.77600000000001</v>
          </cell>
        </row>
        <row r="221">
          <cell r="A221">
            <v>200</v>
          </cell>
          <cell r="B221" t="str">
            <v>Pila 8 - 1+1∅12/20 L=280
 - H fusto=7m</v>
          </cell>
          <cell r="C221">
            <v>70</v>
          </cell>
          <cell r="E221">
            <v>2.8</v>
          </cell>
          <cell r="F221">
            <v>0.88800000000000001</v>
          </cell>
          <cell r="G221">
            <v>174.048</v>
          </cell>
        </row>
        <row r="222">
          <cell r="A222">
            <v>200</v>
          </cell>
          <cell r="B222" t="str">
            <v>Pila 9 - 1+1∅12/20 L=280
 - H fusto=6m</v>
          </cell>
          <cell r="C222">
            <v>90</v>
          </cell>
          <cell r="E222">
            <v>2.8</v>
          </cell>
          <cell r="F222">
            <v>0.88800000000000001</v>
          </cell>
          <cell r="G222">
            <v>223.77600000000001</v>
          </cell>
        </row>
        <row r="223">
          <cell r="A223">
            <v>200</v>
          </cell>
          <cell r="B223" t="str">
            <v>Pila 10 - 1+1∅12/20 L=280
 - H fusto=4m</v>
          </cell>
          <cell r="C223">
            <v>80</v>
          </cell>
          <cell r="E223">
            <v>2.8</v>
          </cell>
          <cell r="F223">
            <v>0.88800000000000001</v>
          </cell>
          <cell r="G223">
            <v>198.91200000000001</v>
          </cell>
        </row>
        <row r="224">
          <cell r="A224">
            <v>200</v>
          </cell>
          <cell r="G224">
            <v>0</v>
          </cell>
        </row>
        <row r="225">
          <cell r="A225">
            <v>200</v>
          </cell>
          <cell r="B225" t="str">
            <v>Ganci 2Ø12/mq - incidenza arrotondata 7,5ganci/ml di fusto</v>
          </cell>
          <cell r="G225">
            <v>0</v>
          </cell>
        </row>
        <row r="226">
          <cell r="A226">
            <v>200</v>
          </cell>
          <cell r="B226" t="str">
            <v>Pila 1 - Ganci tipo 1 L=62 - H fusto=10m</v>
          </cell>
          <cell r="C226">
            <v>7.5</v>
          </cell>
          <cell r="D226">
            <v>10</v>
          </cell>
          <cell r="E226">
            <v>0.62</v>
          </cell>
          <cell r="F226">
            <v>0.88800000000000001</v>
          </cell>
          <cell r="G226">
            <v>41.292000000000002</v>
          </cell>
        </row>
        <row r="227">
          <cell r="A227">
            <v>200</v>
          </cell>
          <cell r="B227" t="str">
            <v>Pila 2 - Ganci tipo 1 L=62 - H fusto=9m</v>
          </cell>
          <cell r="C227">
            <v>7.5</v>
          </cell>
          <cell r="D227">
            <v>9</v>
          </cell>
          <cell r="E227">
            <v>0.62</v>
          </cell>
          <cell r="F227">
            <v>0.88800000000000001</v>
          </cell>
          <cell r="G227">
            <v>37.162999999999997</v>
          </cell>
        </row>
        <row r="228">
          <cell r="A228">
            <v>200</v>
          </cell>
          <cell r="B228" t="str">
            <v>Pila 2 - Ganci tipo 2 L=70 - H fusto=6m</v>
          </cell>
          <cell r="C228">
            <v>7.5</v>
          </cell>
          <cell r="D228">
            <v>6</v>
          </cell>
          <cell r="E228">
            <v>0.7</v>
          </cell>
          <cell r="F228">
            <v>0.88800000000000001</v>
          </cell>
          <cell r="G228">
            <v>27.972000000000001</v>
          </cell>
        </row>
        <row r="229">
          <cell r="A229">
            <v>200</v>
          </cell>
          <cell r="B229" t="str">
            <v>Pila 3 - Ganci tipo 1 L=62 - H fusto=11m</v>
          </cell>
          <cell r="C229">
            <v>7.5</v>
          </cell>
          <cell r="D229">
            <v>11</v>
          </cell>
          <cell r="E229">
            <v>0.62</v>
          </cell>
          <cell r="F229">
            <v>0.88800000000000001</v>
          </cell>
          <cell r="G229">
            <v>45.420999999999999</v>
          </cell>
        </row>
        <row r="230">
          <cell r="A230">
            <v>200</v>
          </cell>
          <cell r="B230" t="str">
            <v>Pila 3 - Ganci tipo 2 L=70 - H fusto=6m</v>
          </cell>
          <cell r="C230">
            <v>7.5</v>
          </cell>
          <cell r="D230">
            <v>6</v>
          </cell>
          <cell r="E230">
            <v>0.7</v>
          </cell>
          <cell r="F230">
            <v>0.88800000000000001</v>
          </cell>
          <cell r="G230">
            <v>27.972000000000001</v>
          </cell>
        </row>
        <row r="231">
          <cell r="A231">
            <v>200</v>
          </cell>
          <cell r="B231" t="str">
            <v>Pila 4- Ganci tipo 2 L=70 - H fusto=9m</v>
          </cell>
          <cell r="C231">
            <v>7.5</v>
          </cell>
          <cell r="D231">
            <v>9</v>
          </cell>
          <cell r="E231">
            <v>0.62</v>
          </cell>
          <cell r="F231">
            <v>0.88800000000000001</v>
          </cell>
          <cell r="G231">
            <v>37.162999999999997</v>
          </cell>
        </row>
        <row r="232">
          <cell r="A232">
            <v>200</v>
          </cell>
          <cell r="B232" t="str">
            <v>Pila 5- Ganci tipo 2 L=70 - H fusto=8m</v>
          </cell>
          <cell r="C232">
            <v>7.5</v>
          </cell>
          <cell r="D232">
            <v>8</v>
          </cell>
          <cell r="E232">
            <v>0.62</v>
          </cell>
          <cell r="F232">
            <v>0.88800000000000001</v>
          </cell>
          <cell r="G232">
            <v>33.033999999999999</v>
          </cell>
        </row>
        <row r="233">
          <cell r="A233">
            <v>200</v>
          </cell>
          <cell r="B233" t="str">
            <v>Pila 6- Ganci tipo 1 L=62 - H fusto=5m</v>
          </cell>
          <cell r="C233">
            <v>7.5</v>
          </cell>
          <cell r="D233">
            <v>5</v>
          </cell>
          <cell r="E233">
            <v>0.62</v>
          </cell>
          <cell r="F233">
            <v>0.88800000000000001</v>
          </cell>
          <cell r="G233">
            <v>20.646000000000001</v>
          </cell>
        </row>
        <row r="234">
          <cell r="A234">
            <v>200</v>
          </cell>
          <cell r="B234" t="str">
            <v>Pila 6 - Ganci tipo 2 L=70 - H fusto=6m</v>
          </cell>
          <cell r="C234">
            <v>7.5</v>
          </cell>
          <cell r="D234">
            <v>6</v>
          </cell>
          <cell r="E234">
            <v>0.7</v>
          </cell>
          <cell r="F234">
            <v>0.88800000000000001</v>
          </cell>
          <cell r="G234">
            <v>27.972000000000001</v>
          </cell>
        </row>
        <row r="235">
          <cell r="A235">
            <v>200</v>
          </cell>
          <cell r="B235" t="str">
            <v>Pila 7- Ganci tipo 2 L=70 - H fusto=9m</v>
          </cell>
          <cell r="C235">
            <v>7.5</v>
          </cell>
          <cell r="D235">
            <v>9</v>
          </cell>
          <cell r="E235">
            <v>0.62</v>
          </cell>
          <cell r="F235">
            <v>0.88800000000000001</v>
          </cell>
          <cell r="G235">
            <v>37.162999999999997</v>
          </cell>
        </row>
        <row r="236">
          <cell r="A236">
            <v>200</v>
          </cell>
          <cell r="B236" t="str">
            <v>Pila 8- Ganci tipo 2 L=70 - H fusto=7m</v>
          </cell>
          <cell r="C236">
            <v>7.5</v>
          </cell>
          <cell r="D236">
            <v>7</v>
          </cell>
          <cell r="E236">
            <v>0.62</v>
          </cell>
          <cell r="F236">
            <v>0.88800000000000001</v>
          </cell>
          <cell r="G236">
            <v>28.904</v>
          </cell>
        </row>
        <row r="237">
          <cell r="A237">
            <v>200</v>
          </cell>
          <cell r="B237" t="str">
            <v>Pila 9- Ganci tipo 2 L=70 - H fusto=6m</v>
          </cell>
          <cell r="C237">
            <v>7.5</v>
          </cell>
          <cell r="D237">
            <v>6</v>
          </cell>
          <cell r="E237">
            <v>0.62</v>
          </cell>
          <cell r="F237">
            <v>0.88800000000000001</v>
          </cell>
          <cell r="G237">
            <v>24.774999999999999</v>
          </cell>
        </row>
        <row r="238">
          <cell r="A238">
            <v>200</v>
          </cell>
          <cell r="B238" t="str">
            <v>Pila 10- Ganci tipo 2 L=70 - H fusto=4m</v>
          </cell>
          <cell r="C238">
            <v>7.5</v>
          </cell>
          <cell r="D238">
            <v>4</v>
          </cell>
          <cell r="E238">
            <v>0.62</v>
          </cell>
          <cell r="F238">
            <v>0.88800000000000001</v>
          </cell>
          <cell r="G238">
            <v>16.516999999999999</v>
          </cell>
        </row>
        <row r="239">
          <cell r="A239">
            <v>200</v>
          </cell>
          <cell r="G239">
            <v>0</v>
          </cell>
        </row>
        <row r="240">
          <cell r="A240">
            <v>200</v>
          </cell>
          <cell r="B240" t="str">
            <v>Ringrosso piede fusto pile 1-2-4-5-7-8 - Valori singola pila</v>
          </cell>
          <cell r="G240">
            <v>0</v>
          </cell>
        </row>
        <row r="241">
          <cell r="A241">
            <v>200</v>
          </cell>
          <cell r="B241" t="str">
            <v>pos 6 - 46Ø24 L=5,25m</v>
          </cell>
          <cell r="C241">
            <v>46</v>
          </cell>
          <cell r="D241">
            <v>5.25</v>
          </cell>
          <cell r="F241">
            <v>3.5510000000000002</v>
          </cell>
          <cell r="G241">
            <v>857.56700000000001</v>
          </cell>
        </row>
        <row r="242">
          <cell r="A242">
            <v>200</v>
          </cell>
          <cell r="B242" t="str">
            <v>pos 6a - 4x(5+5)Ø20/25 Lmedia=2,35m</v>
          </cell>
          <cell r="C242">
            <v>40</v>
          </cell>
          <cell r="D242">
            <v>2.35</v>
          </cell>
          <cell r="F242">
            <v>2.4660000000000002</v>
          </cell>
          <cell r="G242">
            <v>231.804</v>
          </cell>
        </row>
        <row r="243">
          <cell r="A243">
            <v>200</v>
          </cell>
          <cell r="B243" t="str">
            <v>pos 8, 8a, 8b - 3x(4+4)Ø20 L=6m</v>
          </cell>
          <cell r="C243">
            <v>24</v>
          </cell>
          <cell r="D243">
            <v>6</v>
          </cell>
          <cell r="F243">
            <v>2.4660000000000002</v>
          </cell>
          <cell r="G243">
            <v>355.10399999999998</v>
          </cell>
        </row>
        <row r="244">
          <cell r="A244">
            <v>200</v>
          </cell>
          <cell r="B244" t="str">
            <v>pos 8c - 2x6Ø20 L=1,55m</v>
          </cell>
          <cell r="C244">
            <v>12</v>
          </cell>
          <cell r="D244">
            <v>1.55</v>
          </cell>
          <cell r="F244">
            <v>2.4660000000000002</v>
          </cell>
          <cell r="G244">
            <v>45.868000000000002</v>
          </cell>
        </row>
        <row r="245">
          <cell r="A245">
            <v>200</v>
          </cell>
          <cell r="B245" t="str">
            <v>pos 8d - 2x1Ø20 L=4,45m</v>
          </cell>
          <cell r="C245">
            <v>2</v>
          </cell>
          <cell r="D245">
            <v>4.45</v>
          </cell>
          <cell r="F245">
            <v>2.4660000000000002</v>
          </cell>
          <cell r="G245">
            <v>21.946999999999999</v>
          </cell>
        </row>
        <row r="246">
          <cell r="A246">
            <v>200</v>
          </cell>
          <cell r="B246" t="str">
            <v>pos 7 tra fusti- 3x5Ø20 Lmed=3,8m</v>
          </cell>
          <cell r="C246">
            <v>15</v>
          </cell>
          <cell r="D246">
            <v>3.8</v>
          </cell>
          <cell r="F246">
            <v>2.4660000000000002</v>
          </cell>
          <cell r="G246">
            <v>140.56200000000001</v>
          </cell>
        </row>
        <row r="247">
          <cell r="A247">
            <v>200</v>
          </cell>
          <cell r="B247" t="str">
            <v>pos 7a - 2x(3x5)Ø20 L=1,15m</v>
          </cell>
          <cell r="C247">
            <v>30</v>
          </cell>
          <cell r="D247">
            <v>1.1499999999999999</v>
          </cell>
          <cell r="F247">
            <v>2.4660000000000002</v>
          </cell>
          <cell r="G247">
            <v>85.076999999999998</v>
          </cell>
        </row>
        <row r="248">
          <cell r="A248">
            <v>200</v>
          </cell>
          <cell r="B248" t="str">
            <v>pos 7b - 2x5Ø20 L=1,55m</v>
          </cell>
          <cell r="C248">
            <v>10</v>
          </cell>
          <cell r="D248">
            <v>1.55</v>
          </cell>
          <cell r="F248">
            <v>2.4660000000000002</v>
          </cell>
          <cell r="G248">
            <v>38.222999999999999</v>
          </cell>
        </row>
        <row r="249">
          <cell r="A249">
            <v>200</v>
          </cell>
          <cell r="B249" t="str">
            <v>Peso totale ringrosso singola pila = 1.776,152kg/pila</v>
          </cell>
          <cell r="G249">
            <v>0</v>
          </cell>
        </row>
        <row r="250">
          <cell r="A250">
            <v>200</v>
          </cell>
          <cell r="B250" t="str">
            <v>Ulteriori 5 pile</v>
          </cell>
          <cell r="C250">
            <v>5</v>
          </cell>
          <cell r="F250">
            <v>1776.152</v>
          </cell>
          <cell r="G250">
            <v>8880.76</v>
          </cell>
        </row>
        <row r="251">
          <cell r="A251">
            <v>200</v>
          </cell>
          <cell r="G251">
            <v>0</v>
          </cell>
        </row>
        <row r="252">
          <cell r="A252">
            <v>200</v>
          </cell>
          <cell r="B252" t="str">
            <v>Ringrosso piede fusto pila 3</v>
          </cell>
          <cell r="G252">
            <v>0</v>
          </cell>
        </row>
        <row r="253">
          <cell r="A253">
            <v>200</v>
          </cell>
          <cell r="B253" t="str">
            <v>pos 6 - 39Ø24 L=5,25m</v>
          </cell>
          <cell r="C253">
            <v>39</v>
          </cell>
          <cell r="D253">
            <v>5.25</v>
          </cell>
          <cell r="F253">
            <v>3.5510000000000002</v>
          </cell>
          <cell r="G253">
            <v>727.06700000000001</v>
          </cell>
        </row>
        <row r="254">
          <cell r="A254">
            <v>200</v>
          </cell>
          <cell r="B254" t="str">
            <v>pos 6a - 6x(5+5)Ø20/25 Lmedia=2,35m</v>
          </cell>
          <cell r="C254">
            <v>60</v>
          </cell>
          <cell r="D254">
            <v>2.35</v>
          </cell>
          <cell r="F254">
            <v>2.4660000000000002</v>
          </cell>
          <cell r="G254">
            <v>347.70600000000002</v>
          </cell>
        </row>
        <row r="255">
          <cell r="A255">
            <v>200</v>
          </cell>
          <cell r="B255" t="str">
            <v>pos 8, 8a, 8b - 3x(4+4)Ø20 L=6m</v>
          </cell>
          <cell r="C255">
            <v>24</v>
          </cell>
          <cell r="D255">
            <v>6</v>
          </cell>
          <cell r="F255">
            <v>2.4660000000000002</v>
          </cell>
          <cell r="G255">
            <v>355.10399999999998</v>
          </cell>
        </row>
        <row r="256">
          <cell r="A256">
            <v>200</v>
          </cell>
          <cell r="B256" t="str">
            <v>pos 8c - 2x6Ø20 L=1,55m</v>
          </cell>
          <cell r="C256">
            <v>12</v>
          </cell>
          <cell r="D256">
            <v>1.55</v>
          </cell>
          <cell r="F256">
            <v>2.4660000000000002</v>
          </cell>
          <cell r="G256">
            <v>45.868000000000002</v>
          </cell>
        </row>
        <row r="257">
          <cell r="A257">
            <v>200</v>
          </cell>
          <cell r="B257" t="str">
            <v>pos 8d - 2x1Ø20 L=4,45m</v>
          </cell>
          <cell r="C257">
            <v>2</v>
          </cell>
          <cell r="D257">
            <v>4.45</v>
          </cell>
          <cell r="F257">
            <v>2.4660000000000002</v>
          </cell>
          <cell r="G257">
            <v>21.946999999999999</v>
          </cell>
        </row>
        <row r="258">
          <cell r="A258">
            <v>200</v>
          </cell>
          <cell r="B258" t="str">
            <v>pos 7 tra fusti- 5x5Ø20 Lmed=1,85m</v>
          </cell>
          <cell r="C258">
            <v>25</v>
          </cell>
          <cell r="D258">
            <v>1.85</v>
          </cell>
          <cell r="F258">
            <v>2.4660000000000002</v>
          </cell>
          <cell r="G258">
            <v>114.053</v>
          </cell>
        </row>
        <row r="259">
          <cell r="A259">
            <v>200</v>
          </cell>
          <cell r="B259" t="str">
            <v>pos 7a - 2x(5x5)Ø20 L=1,15m</v>
          </cell>
          <cell r="C259">
            <v>50</v>
          </cell>
          <cell r="D259">
            <v>1.1499999999999999</v>
          </cell>
          <cell r="F259">
            <v>2.4660000000000002</v>
          </cell>
          <cell r="G259">
            <v>141.79499999999999</v>
          </cell>
        </row>
        <row r="260">
          <cell r="A260">
            <v>200</v>
          </cell>
          <cell r="B260" t="str">
            <v>pos 7b - 2x5Ø20 L=1,55m</v>
          </cell>
          <cell r="C260">
            <v>10</v>
          </cell>
          <cell r="D260">
            <v>1.55</v>
          </cell>
          <cell r="F260">
            <v>2.4660000000000002</v>
          </cell>
          <cell r="G260">
            <v>38.222999999999999</v>
          </cell>
        </row>
        <row r="261">
          <cell r="A261">
            <v>210</v>
          </cell>
          <cell r="B261" t="str">
            <v>Intervento B:</v>
          </cell>
          <cell r="G261">
            <v>0</v>
          </cell>
        </row>
        <row r="262">
          <cell r="A262">
            <v>210</v>
          </cell>
          <cell r="B262" t="str">
            <v>Fusto elevazioni pila - Saldature staffe - n.4 saldature/staffa 40mm a cordone d'angolo</v>
          </cell>
          <cell r="G262">
            <v>0</v>
          </cell>
        </row>
        <row r="263">
          <cell r="A263">
            <v>210</v>
          </cell>
          <cell r="B263" t="str">
            <v>Staffe a passo 20cm - 1/0,20=5 staffe/ml ("larghezza")</v>
          </cell>
          <cell r="G263">
            <v>0</v>
          </cell>
        </row>
        <row r="264">
          <cell r="A264">
            <v>210</v>
          </cell>
          <cell r="B264" t="str">
            <v>Fusti elevazioni pila n°1:</v>
          </cell>
          <cell r="C264">
            <v>4</v>
          </cell>
          <cell r="D264">
            <v>10</v>
          </cell>
          <cell r="E264">
            <v>5</v>
          </cell>
          <cell r="F264">
            <v>0.16</v>
          </cell>
          <cell r="G264">
            <v>32</v>
          </cell>
        </row>
        <row r="265">
          <cell r="A265">
            <v>210</v>
          </cell>
          <cell r="B265" t="str">
            <v>Fusti elevazioni pila n°2:</v>
          </cell>
          <cell r="C265">
            <v>4</v>
          </cell>
          <cell r="D265">
            <v>15</v>
          </cell>
          <cell r="E265">
            <v>5</v>
          </cell>
          <cell r="F265">
            <v>0.16</v>
          </cell>
          <cell r="G265">
            <v>48</v>
          </cell>
        </row>
        <row r="266">
          <cell r="A266">
            <v>210</v>
          </cell>
          <cell r="B266" t="str">
            <v>Fusti elevazioni pila n°3:</v>
          </cell>
          <cell r="C266">
            <v>6</v>
          </cell>
          <cell r="D266">
            <v>17</v>
          </cell>
          <cell r="E266">
            <v>5</v>
          </cell>
          <cell r="F266">
            <v>0.16</v>
          </cell>
          <cell r="G266">
            <v>81.599999999999994</v>
          </cell>
        </row>
        <row r="267">
          <cell r="A267">
            <v>210</v>
          </cell>
          <cell r="B267" t="str">
            <v>Fusti elevazioni pila n°4:</v>
          </cell>
          <cell r="C267">
            <v>4</v>
          </cell>
          <cell r="D267">
            <v>9</v>
          </cell>
          <cell r="E267">
            <v>5</v>
          </cell>
          <cell r="F267">
            <v>0.16</v>
          </cell>
          <cell r="G267">
            <v>28.8</v>
          </cell>
        </row>
        <row r="268">
          <cell r="A268">
            <v>210</v>
          </cell>
          <cell r="B268" t="str">
            <v>Fusti elevazioni pila n°5:</v>
          </cell>
          <cell r="C268">
            <v>4</v>
          </cell>
          <cell r="D268">
            <v>8</v>
          </cell>
          <cell r="E268">
            <v>5</v>
          </cell>
          <cell r="F268">
            <v>0.16</v>
          </cell>
          <cell r="G268">
            <v>25.6</v>
          </cell>
        </row>
        <row r="269">
          <cell r="A269">
            <v>210</v>
          </cell>
          <cell r="B269" t="str">
            <v>Fusti elevazioni pila n°6:</v>
          </cell>
          <cell r="C269">
            <v>4</v>
          </cell>
          <cell r="D269">
            <v>11</v>
          </cell>
          <cell r="E269">
            <v>5</v>
          </cell>
          <cell r="F269">
            <v>0.16</v>
          </cell>
          <cell r="G269">
            <v>35.200000000000003</v>
          </cell>
        </row>
        <row r="270">
          <cell r="A270">
            <v>210</v>
          </cell>
          <cell r="B270" t="str">
            <v>Fusti elevazioni pila n°7:</v>
          </cell>
          <cell r="C270">
            <v>4</v>
          </cell>
          <cell r="D270">
            <v>9</v>
          </cell>
          <cell r="E270">
            <v>5</v>
          </cell>
          <cell r="F270">
            <v>0.16</v>
          </cell>
          <cell r="G270">
            <v>28.8</v>
          </cell>
        </row>
        <row r="271">
          <cell r="A271">
            <v>210</v>
          </cell>
          <cell r="B271" t="str">
            <v>Fusti elevazioni pila n°8:</v>
          </cell>
          <cell r="C271">
            <v>4</v>
          </cell>
          <cell r="D271">
            <v>7</v>
          </cell>
          <cell r="E271">
            <v>5</v>
          </cell>
          <cell r="F271">
            <v>0.16</v>
          </cell>
          <cell r="G271">
            <v>22.4</v>
          </cell>
        </row>
        <row r="272">
          <cell r="A272">
            <v>210</v>
          </cell>
          <cell r="B272" t="str">
            <v>Fusti elevazioni pila n°9:</v>
          </cell>
          <cell r="C272">
            <v>4</v>
          </cell>
          <cell r="D272">
            <v>6</v>
          </cell>
          <cell r="E272">
            <v>5</v>
          </cell>
          <cell r="F272">
            <v>0.16</v>
          </cell>
          <cell r="G272">
            <v>19.2</v>
          </cell>
        </row>
        <row r="273">
          <cell r="A273">
            <v>210</v>
          </cell>
          <cell r="B273" t="str">
            <v>Fusti elevazioni pila n°10</v>
          </cell>
          <cell r="C273">
            <v>4</v>
          </cell>
          <cell r="D273">
            <v>4</v>
          </cell>
          <cell r="E273">
            <v>5</v>
          </cell>
          <cell r="F273">
            <v>0.16</v>
          </cell>
          <cell r="G273">
            <v>12.8</v>
          </cell>
        </row>
        <row r="274">
          <cell r="A274">
            <v>220</v>
          </cell>
          <cell r="B274" t="str">
            <v>Intervento B:</v>
          </cell>
          <cell r="G274">
            <v>0</v>
          </cell>
        </row>
        <row r="275">
          <cell r="A275">
            <v>220</v>
          </cell>
          <cell r="B275" t="str">
            <v>Vedi q.tà art.B.04.001</v>
          </cell>
          <cell r="D275">
            <v>1943.64</v>
          </cell>
          <cell r="G275">
            <v>1943.64</v>
          </cell>
        </row>
        <row r="276">
          <cell r="A276">
            <v>230</v>
          </cell>
          <cell r="B276" t="str">
            <v>Ringrosso piede fusto pila - INGHISAGGI</v>
          </cell>
          <cell r="G276">
            <v>0</v>
          </cell>
        </row>
        <row r="277">
          <cell r="A277">
            <v>230</v>
          </cell>
          <cell r="B277" t="str">
            <v>pile 1-2-4-5-7-8 (4 fusti/pila)</v>
          </cell>
          <cell r="G277">
            <v>0</v>
          </cell>
        </row>
        <row r="278">
          <cell r="A278">
            <v>230</v>
          </cell>
          <cell r="B278" t="str">
            <v>pos. 6a - 4x(5+5)Ø20 per pila - 1 ingh./barra</v>
          </cell>
          <cell r="C278">
            <v>240</v>
          </cell>
          <cell r="F278">
            <v>1</v>
          </cell>
          <cell r="G278">
            <v>240</v>
          </cell>
        </row>
        <row r="279">
          <cell r="A279">
            <v>230</v>
          </cell>
          <cell r="B279" t="str">
            <v>pos.7a</v>
          </cell>
          <cell r="C279">
            <v>180</v>
          </cell>
          <cell r="G279">
            <v>180</v>
          </cell>
        </row>
        <row r="280">
          <cell r="A280">
            <v>230</v>
          </cell>
          <cell r="B280" t="str">
            <v>pos.7b</v>
          </cell>
          <cell r="C280">
            <v>60</v>
          </cell>
          <cell r="G280">
            <v>60</v>
          </cell>
        </row>
        <row r="281">
          <cell r="A281">
            <v>230</v>
          </cell>
          <cell r="B281" t="str">
            <v>pile 3 (6 fusti/pila)</v>
          </cell>
          <cell r="G281">
            <v>0</v>
          </cell>
        </row>
        <row r="282">
          <cell r="A282">
            <v>230</v>
          </cell>
          <cell r="B282" t="str">
            <v>pos. 6a - 6x(5+5)Ø20 per pila - 1 ingh./barra</v>
          </cell>
          <cell r="C282">
            <v>60</v>
          </cell>
          <cell r="F282">
            <v>1</v>
          </cell>
          <cell r="G282">
            <v>60</v>
          </cell>
        </row>
        <row r="283">
          <cell r="A283">
            <v>230</v>
          </cell>
          <cell r="B283" t="str">
            <v>pos.7a</v>
          </cell>
          <cell r="C283">
            <v>50</v>
          </cell>
          <cell r="G283">
            <v>50</v>
          </cell>
        </row>
        <row r="284">
          <cell r="A284">
            <v>230</v>
          </cell>
          <cell r="B284" t="str">
            <v>pos.7b</v>
          </cell>
          <cell r="C284">
            <v>10</v>
          </cell>
          <cell r="F284">
            <v>1</v>
          </cell>
          <cell r="G284">
            <v>10</v>
          </cell>
        </row>
        <row r="285">
          <cell r="A285">
            <v>230</v>
          </cell>
          <cell r="G285">
            <v>0</v>
          </cell>
        </row>
        <row r="286">
          <cell r="A286">
            <v>240</v>
          </cell>
          <cell r="B286" t="str">
            <v>Intervento B:</v>
          </cell>
          <cell r="G286">
            <v>0</v>
          </cell>
        </row>
        <row r="287">
          <cell r="A287">
            <v>240</v>
          </cell>
          <cell r="B287" t="str">
            <v>Inghisaggio barre longitudinali - pos.1-1d</v>
          </cell>
          <cell r="G287">
            <v>0</v>
          </cell>
        </row>
        <row r="288">
          <cell r="A288">
            <v>240</v>
          </cell>
          <cell r="B288" t="str">
            <v>Incidenza (24+24) inghisaggi/fusto</v>
          </cell>
          <cell r="G288">
            <v>0</v>
          </cell>
        </row>
        <row r="289">
          <cell r="A289">
            <v>240</v>
          </cell>
          <cell r="B289" t="str">
            <v>Fusti elevazioni pila n°1:</v>
          </cell>
          <cell r="C289">
            <v>4</v>
          </cell>
          <cell r="F289">
            <v>48</v>
          </cell>
          <cell r="G289">
            <v>192</v>
          </cell>
        </row>
        <row r="290">
          <cell r="A290">
            <v>240</v>
          </cell>
          <cell r="B290" t="str">
            <v>Fusti elevazioni pila n°2:</v>
          </cell>
          <cell r="C290">
            <v>4</v>
          </cell>
          <cell r="F290">
            <v>48</v>
          </cell>
          <cell r="G290">
            <v>192</v>
          </cell>
        </row>
        <row r="291">
          <cell r="A291">
            <v>240</v>
          </cell>
          <cell r="B291" t="str">
            <v>Fusti elevazioni pila n°3:</v>
          </cell>
          <cell r="C291">
            <v>6</v>
          </cell>
          <cell r="F291">
            <v>48</v>
          </cell>
          <cell r="G291">
            <v>288</v>
          </cell>
        </row>
        <row r="292">
          <cell r="A292">
            <v>240</v>
          </cell>
          <cell r="B292" t="str">
            <v>Fusti elevazioni pila n°4:</v>
          </cell>
          <cell r="C292">
            <v>4</v>
          </cell>
          <cell r="F292">
            <v>48</v>
          </cell>
          <cell r="G292">
            <v>192</v>
          </cell>
        </row>
        <row r="293">
          <cell r="A293">
            <v>240</v>
          </cell>
          <cell r="B293" t="str">
            <v>Fusti elevazioni pila n°5:</v>
          </cell>
          <cell r="C293">
            <v>4</v>
          </cell>
          <cell r="F293">
            <v>48</v>
          </cell>
          <cell r="G293">
            <v>192</v>
          </cell>
        </row>
        <row r="294">
          <cell r="A294">
            <v>240</v>
          </cell>
          <cell r="B294" t="str">
            <v>Fusti elevazioni pila n°6:</v>
          </cell>
          <cell r="C294">
            <v>4</v>
          </cell>
          <cell r="F294">
            <v>48</v>
          </cell>
          <cell r="G294">
            <v>192</v>
          </cell>
        </row>
        <row r="295">
          <cell r="A295">
            <v>240</v>
          </cell>
          <cell r="B295" t="str">
            <v>Fusti elevazioni pila n°7:</v>
          </cell>
          <cell r="C295">
            <v>4</v>
          </cell>
          <cell r="F295">
            <v>48</v>
          </cell>
          <cell r="G295">
            <v>192</v>
          </cell>
        </row>
        <row r="296">
          <cell r="A296">
            <v>240</v>
          </cell>
          <cell r="B296" t="str">
            <v>Fusti elevazioni pila n°8:</v>
          </cell>
          <cell r="C296">
            <v>4</v>
          </cell>
          <cell r="F296">
            <v>48</v>
          </cell>
          <cell r="G296">
            <v>192</v>
          </cell>
        </row>
        <row r="297">
          <cell r="A297">
            <v>240</v>
          </cell>
          <cell r="B297" t="str">
            <v>Fusti elevazioni pila n°9:</v>
          </cell>
          <cell r="C297">
            <v>4</v>
          </cell>
          <cell r="F297">
            <v>48</v>
          </cell>
          <cell r="G297">
            <v>192</v>
          </cell>
        </row>
        <row r="298">
          <cell r="A298">
            <v>240</v>
          </cell>
          <cell r="B298" t="str">
            <v>Fusti elevazioni pila n°10:</v>
          </cell>
          <cell r="C298">
            <v>4</v>
          </cell>
          <cell r="F298">
            <v>48</v>
          </cell>
          <cell r="G298">
            <v>192</v>
          </cell>
        </row>
        <row r="299">
          <cell r="A299">
            <v>240</v>
          </cell>
          <cell r="B299" t="str">
            <v>Cordolo base pila</v>
          </cell>
          <cell r="G299">
            <v>0</v>
          </cell>
        </row>
        <row r="300">
          <cell r="A300">
            <v>240</v>
          </cell>
          <cell r="B300" t="str">
            <v>pile 1-10 (6-9-10 escluse)</v>
          </cell>
          <cell r="G300">
            <v>0</v>
          </cell>
        </row>
        <row r="301">
          <cell r="A301">
            <v>240</v>
          </cell>
          <cell r="B301" t="str">
            <v>pos8c</v>
          </cell>
          <cell r="C301">
            <v>84</v>
          </cell>
          <cell r="G301">
            <v>84</v>
          </cell>
        </row>
        <row r="302">
          <cell r="A302">
            <v>240</v>
          </cell>
          <cell r="B302" t="str">
            <v>pile 1-10 (6-9-10 escluse)</v>
          </cell>
          <cell r="G302">
            <v>0</v>
          </cell>
        </row>
        <row r="303">
          <cell r="A303">
            <v>240</v>
          </cell>
          <cell r="B303" t="str">
            <v>pos7b</v>
          </cell>
          <cell r="C303">
            <v>70</v>
          </cell>
          <cell r="G303">
            <v>70</v>
          </cell>
        </row>
        <row r="304">
          <cell r="A304">
            <v>240</v>
          </cell>
          <cell r="G304">
            <v>0</v>
          </cell>
        </row>
        <row r="305">
          <cell r="A305">
            <v>250</v>
          </cell>
          <cell r="B305" t="str">
            <v>Intervento B:</v>
          </cell>
          <cell r="G305">
            <v>0</v>
          </cell>
        </row>
        <row r="306">
          <cell r="A306">
            <v>250</v>
          </cell>
          <cell r="B306" t="str">
            <v>Inghisaggio ganci su fusti pile</v>
          </cell>
          <cell r="G306">
            <v>0</v>
          </cell>
        </row>
        <row r="307">
          <cell r="A307">
            <v>250</v>
          </cell>
          <cell r="B307" t="str">
            <v>Diametro fusti dopo scarifica=1,15m</v>
          </cell>
          <cell r="G307">
            <v>0</v>
          </cell>
        </row>
        <row r="308">
          <cell r="A308">
            <v>250</v>
          </cell>
          <cell r="B308" t="str">
            <v>Incidenza stimata 7,5 ganci/ml di pila</v>
          </cell>
          <cell r="G308">
            <v>0</v>
          </cell>
        </row>
        <row r="309">
          <cell r="A309">
            <v>250</v>
          </cell>
          <cell r="B309" t="str">
            <v>Fusti elevazioni pila n°1:</v>
          </cell>
          <cell r="C309">
            <v>7.5</v>
          </cell>
          <cell r="F309">
            <v>10</v>
          </cell>
          <cell r="G309">
            <v>75</v>
          </cell>
        </row>
        <row r="310">
          <cell r="A310">
            <v>250</v>
          </cell>
          <cell r="B310" t="str">
            <v>Fusti elevazioni pila n°2:</v>
          </cell>
          <cell r="C310">
            <v>7.5</v>
          </cell>
          <cell r="F310">
            <v>15</v>
          </cell>
          <cell r="G310">
            <v>112.5</v>
          </cell>
        </row>
        <row r="311">
          <cell r="A311">
            <v>250</v>
          </cell>
          <cell r="B311" t="str">
            <v>Fusti elevazioni pila n°3:</v>
          </cell>
          <cell r="C311">
            <v>7.5</v>
          </cell>
          <cell r="F311">
            <v>17</v>
          </cell>
          <cell r="G311">
            <v>127.5</v>
          </cell>
        </row>
        <row r="312">
          <cell r="A312">
            <v>250</v>
          </cell>
          <cell r="B312" t="str">
            <v>Fusti elevazioni pila n°4:</v>
          </cell>
          <cell r="C312">
            <v>7.5</v>
          </cell>
          <cell r="F312">
            <v>9</v>
          </cell>
          <cell r="G312">
            <v>67.5</v>
          </cell>
        </row>
        <row r="313">
          <cell r="A313">
            <v>250</v>
          </cell>
          <cell r="B313" t="str">
            <v>Fusti elevazioni pila n°5:</v>
          </cell>
          <cell r="C313">
            <v>7.5</v>
          </cell>
          <cell r="F313">
            <v>8</v>
          </cell>
          <cell r="G313">
            <v>60</v>
          </cell>
        </row>
        <row r="314">
          <cell r="A314">
            <v>250</v>
          </cell>
          <cell r="B314" t="str">
            <v>Fusti elevazioni pila n°6:</v>
          </cell>
          <cell r="C314">
            <v>7.5</v>
          </cell>
          <cell r="F314">
            <v>11</v>
          </cell>
          <cell r="G314">
            <v>82.5</v>
          </cell>
        </row>
        <row r="315">
          <cell r="A315">
            <v>250</v>
          </cell>
          <cell r="B315" t="str">
            <v>Fusti elevazioni pila n°7:</v>
          </cell>
          <cell r="C315">
            <v>7.5</v>
          </cell>
          <cell r="F315">
            <v>9</v>
          </cell>
          <cell r="G315">
            <v>67.5</v>
          </cell>
        </row>
        <row r="316">
          <cell r="A316">
            <v>250</v>
          </cell>
          <cell r="B316" t="str">
            <v>Fusti elevazioni pila n°8:</v>
          </cell>
          <cell r="C316">
            <v>7.5</v>
          </cell>
          <cell r="F316">
            <v>7</v>
          </cell>
          <cell r="G316">
            <v>52.5</v>
          </cell>
        </row>
        <row r="317">
          <cell r="A317">
            <v>250</v>
          </cell>
          <cell r="B317" t="str">
            <v>Fusti elevazioni pila n°9:</v>
          </cell>
          <cell r="C317">
            <v>7.5</v>
          </cell>
          <cell r="F317">
            <v>6</v>
          </cell>
          <cell r="G317">
            <v>45</v>
          </cell>
        </row>
        <row r="318">
          <cell r="A318">
            <v>250</v>
          </cell>
          <cell r="B318" t="str">
            <v>Fusti elevazioni pila n°10:</v>
          </cell>
          <cell r="C318">
            <v>7.5</v>
          </cell>
          <cell r="F318">
            <v>4</v>
          </cell>
          <cell r="G318">
            <v>30</v>
          </cell>
        </row>
        <row r="319">
          <cell r="A319">
            <v>260</v>
          </cell>
          <cell r="B319" t="str">
            <v>Intervento B2: primi 2 cm - 3 cm complessivi - 100% -</v>
          </cell>
          <cell r="G319">
            <v>0</v>
          </cell>
        </row>
        <row r="320">
          <cell r="A320">
            <v>260</v>
          </cell>
          <cell r="B320" t="str">
            <v xml:space="preserve">Tratto con baggiolo (sez.A-A) - 2x2,00m/ml - largh. Baggiolo 1,20m - n. baggioli = 8 baggoli/pila </v>
          </cell>
          <cell r="G320">
            <v>0</v>
          </cell>
        </row>
        <row r="321">
          <cell r="A321">
            <v>260</v>
          </cell>
          <cell r="B321" t="str">
            <v>Tratto senza baggiolo (sez.B-B) - 2x2,02m/ml - largh. Tratto = 18,94-1,20x8 = 9,34</v>
          </cell>
          <cell r="G321">
            <v>0</v>
          </cell>
        </row>
        <row r="322">
          <cell r="A322">
            <v>260</v>
          </cell>
          <cell r="B322" t="str">
            <v>Pile 1 -10 - Tratti con baggiolo</v>
          </cell>
          <cell r="C322">
            <v>10</v>
          </cell>
          <cell r="D322">
            <v>9.6</v>
          </cell>
          <cell r="F322">
            <v>5.5</v>
          </cell>
          <cell r="G322">
            <v>528</v>
          </cell>
        </row>
        <row r="323">
          <cell r="A323">
            <v>260</v>
          </cell>
          <cell r="B323" t="str">
            <v>Pile 1 - 10- Tratto senza baggiolo</v>
          </cell>
          <cell r="C323">
            <v>10</v>
          </cell>
          <cell r="D323">
            <v>9.34</v>
          </cell>
          <cell r="F323">
            <v>5.5</v>
          </cell>
          <cell r="G323">
            <v>513.70000000000005</v>
          </cell>
        </row>
        <row r="324">
          <cell r="A324">
            <v>260</v>
          </cell>
          <cell r="B324" t="str">
            <v>Pile 1 - 10 - area estradosso baggiolo</v>
          </cell>
          <cell r="C324">
            <v>10</v>
          </cell>
          <cell r="D324">
            <v>18.940000000000001</v>
          </cell>
          <cell r="F324">
            <v>3.3</v>
          </cell>
          <cell r="G324">
            <v>625.02</v>
          </cell>
        </row>
        <row r="325">
          <cell r="A325">
            <v>260</v>
          </cell>
          <cell r="B325" t="str">
            <v>Pile 1 - 10 - area estradosso baggiolo - a detrarre aree ripristino baggioli</v>
          </cell>
          <cell r="C325">
            <v>-160</v>
          </cell>
          <cell r="D325">
            <v>1.2</v>
          </cell>
          <cell r="E325">
            <v>1.1000000000000001</v>
          </cell>
          <cell r="G325">
            <v>-211.2</v>
          </cell>
        </row>
        <row r="326">
          <cell r="A326">
            <v>260</v>
          </cell>
          <cell r="B326" t="str">
            <v>Pile 1 - 10 - area estradosso baggiolo - a detrarre aree ritegni sismici</v>
          </cell>
          <cell r="C326">
            <v>-40</v>
          </cell>
          <cell r="D326">
            <v>1.2</v>
          </cell>
          <cell r="E326">
            <v>0.6</v>
          </cell>
          <cell r="G326">
            <v>-28.8</v>
          </cell>
        </row>
        <row r="327">
          <cell r="A327">
            <v>260</v>
          </cell>
          <cell r="B327" t="str">
            <v>Pile 1 - 10 - area estradosso baggiolo - a detrarre aree ritegni sismici</v>
          </cell>
          <cell r="C327">
            <v>-40</v>
          </cell>
          <cell r="D327">
            <v>0.8</v>
          </cell>
          <cell r="E327">
            <v>0.65</v>
          </cell>
          <cell r="G327">
            <v>-20.8</v>
          </cell>
        </row>
        <row r="328">
          <cell r="A328">
            <v>270</v>
          </cell>
          <cell r="B328" t="str">
            <v>Intervento B2: successivi 3 cm - 5 cm complessivi - 100% -</v>
          </cell>
          <cell r="G328">
            <v>0</v>
          </cell>
        </row>
        <row r="329">
          <cell r="A329">
            <v>270</v>
          </cell>
          <cell r="B329" t="str">
            <v>Vedi q.tà art.PA.02.a - mq 1405,92 -</v>
          </cell>
          <cell r="D329">
            <v>1405.92</v>
          </cell>
          <cell r="F329">
            <v>3</v>
          </cell>
          <cell r="G329">
            <v>4217.76</v>
          </cell>
        </row>
        <row r="330">
          <cell r="A330">
            <v>280</v>
          </cell>
          <cell r="B330" t="str">
            <v>Intervento B2: - getto integrativo pulvini</v>
          </cell>
          <cell r="G330">
            <v>0</v>
          </cell>
        </row>
        <row r="331">
          <cell r="A331">
            <v>280</v>
          </cell>
          <cell r="B331" t="str">
            <v>Tratto baggioli (sez.A):1,20x8=9,60m
Tratto asse pila (sez.B): 1,20x4=4,80m
Sezione corrente (sez.C):18,94-9,6-4,8=4,54m</v>
          </cell>
          <cell r="G331">
            <v>0</v>
          </cell>
        </row>
        <row r="332">
          <cell r="A332">
            <v>280</v>
          </cell>
          <cell r="B332" t="str">
            <v>Pile 1 - 10</v>
          </cell>
          <cell r="G332">
            <v>0</v>
          </cell>
        </row>
        <row r="333">
          <cell r="A333">
            <v>280</v>
          </cell>
          <cell r="B333" t="str">
            <v>Pos.3</v>
          </cell>
          <cell r="C333">
            <v>10</v>
          </cell>
          <cell r="E333">
            <v>128</v>
          </cell>
          <cell r="G333">
            <v>1280</v>
          </cell>
        </row>
        <row r="334">
          <cell r="A334">
            <v>280</v>
          </cell>
          <cell r="B334" t="str">
            <v>Pos.3a</v>
          </cell>
          <cell r="C334">
            <v>10</v>
          </cell>
          <cell r="E334">
            <v>48</v>
          </cell>
          <cell r="G334">
            <v>480</v>
          </cell>
        </row>
        <row r="335">
          <cell r="A335">
            <v>280</v>
          </cell>
          <cell r="B335" t="str">
            <v>Pos. 4 (su tutto lo sviluppo)</v>
          </cell>
          <cell r="C335">
            <v>10</v>
          </cell>
          <cell r="E335">
            <v>304</v>
          </cell>
          <cell r="G335">
            <v>3040</v>
          </cell>
        </row>
        <row r="336">
          <cell r="A336">
            <v>290</v>
          </cell>
          <cell r="B336" t="str">
            <v>Intervento B2: - getto integrativo pulvini</v>
          </cell>
          <cell r="G336">
            <v>0</v>
          </cell>
        </row>
        <row r="337">
          <cell r="A337">
            <v>290</v>
          </cell>
          <cell r="B337" t="str">
            <v>Tratto baggioli (sez.A):1,20x8=9,60m
Tratto asse pila (sez.B): 1,20x4=4,80m
Sezione corrente (sez.C):18,94-9,6-4,8=4,54m</v>
          </cell>
          <cell r="G337">
            <v>0</v>
          </cell>
        </row>
        <row r="338">
          <cell r="A338">
            <v>290</v>
          </cell>
          <cell r="B338" t="str">
            <v>Pos.1</v>
          </cell>
          <cell r="C338">
            <v>10</v>
          </cell>
          <cell r="D338">
            <v>252</v>
          </cell>
          <cell r="G338">
            <v>2520</v>
          </cell>
        </row>
        <row r="339">
          <cell r="A339">
            <v>290</v>
          </cell>
          <cell r="B339" t="str">
            <v>Pos.2</v>
          </cell>
          <cell r="C339">
            <v>10</v>
          </cell>
          <cell r="D339">
            <v>252</v>
          </cell>
          <cell r="G339">
            <v>2520</v>
          </cell>
        </row>
        <row r="340">
          <cell r="A340">
            <v>290</v>
          </cell>
          <cell r="B340" t="str">
            <v>Pos.7</v>
          </cell>
          <cell r="C340">
            <v>10</v>
          </cell>
          <cell r="D340">
            <v>112</v>
          </cell>
          <cell r="G340">
            <v>1120</v>
          </cell>
        </row>
        <row r="341">
          <cell r="A341">
            <v>290</v>
          </cell>
          <cell r="B341" t="str">
            <v>Pos.8</v>
          </cell>
          <cell r="C341">
            <v>10</v>
          </cell>
          <cell r="D341">
            <v>112</v>
          </cell>
          <cell r="G341">
            <v>1120</v>
          </cell>
        </row>
        <row r="342">
          <cell r="A342">
            <v>300</v>
          </cell>
          <cell r="B342" t="str">
            <v>Ripristino estradosso pulvino - 3cm - vedi art.PA.02.a - Area 1405,92-211,20-28,8-20,8=1145,12mq (a detrarre aree estradosso pulvino occupate da bagioli e ritegni sismici)</v>
          </cell>
          <cell r="E342">
            <v>11451.2</v>
          </cell>
          <cell r="F342">
            <v>0.3</v>
          </cell>
          <cell r="G342">
            <v>3435.36</v>
          </cell>
        </row>
        <row r="343">
          <cell r="A343">
            <v>310</v>
          </cell>
          <cell r="B343" t="str">
            <v>Intervento B2: - getto integrativo pulvini</v>
          </cell>
          <cell r="G343">
            <v>0</v>
          </cell>
        </row>
        <row r="344">
          <cell r="A344">
            <v>310</v>
          </cell>
          <cell r="B344" t="str">
            <v xml:space="preserve">Tratto con baggiolo (sez.A) - 2x0,60mq/ml - largh. Baggiolo 1,20m - n. baggioli = 8 baggoli/pila </v>
          </cell>
          <cell r="C344">
            <v>10</v>
          </cell>
          <cell r="E344">
            <v>9.6</v>
          </cell>
          <cell r="F344">
            <v>1.2</v>
          </cell>
          <cell r="G344">
            <v>115.2</v>
          </cell>
        </row>
        <row r="345">
          <cell r="A345">
            <v>310</v>
          </cell>
          <cell r="B345" t="str">
            <v>Tratto senza baggiolo (sez.B-C) - 2x0,70mq/ml - largh. Tratto = 18,94-1,20x8 = 9,34</v>
          </cell>
          <cell r="C345">
            <v>10</v>
          </cell>
          <cell r="E345">
            <v>9.34</v>
          </cell>
          <cell r="F345">
            <v>1.4</v>
          </cell>
          <cell r="G345">
            <v>130.76</v>
          </cell>
        </row>
        <row r="346">
          <cell r="A346">
            <v>310</v>
          </cell>
          <cell r="G346">
            <v>0</v>
          </cell>
        </row>
        <row r="347">
          <cell r="A347">
            <v>320</v>
          </cell>
          <cell r="B347" t="str">
            <v>Intervento B2: - getto integrativo pulvini</v>
          </cell>
          <cell r="G347">
            <v>0</v>
          </cell>
        </row>
        <row r="348">
          <cell r="A348">
            <v>320</v>
          </cell>
          <cell r="B348" t="str">
            <v>Tratto baggioli (sez.A):1,20x8=9,60m
Tratto asse pila (sez.B): 1,20x4=4,80m
Sezione corrente (sez.C):18,94-9,6-4,8=4,54m</v>
          </cell>
          <cell r="G348">
            <v>0</v>
          </cell>
        </row>
        <row r="349">
          <cell r="A349">
            <v>320</v>
          </cell>
          <cell r="B349" t="str">
            <v>Pile 1 - 10</v>
          </cell>
          <cell r="G349">
            <v>0</v>
          </cell>
        </row>
        <row r="350">
          <cell r="A350">
            <v>320</v>
          </cell>
          <cell r="B350" t="str">
            <v>Pos.1 (su tutto lo sviluppo)</v>
          </cell>
          <cell r="C350">
            <v>10</v>
          </cell>
          <cell r="D350">
            <v>252</v>
          </cell>
          <cell r="E350">
            <v>1.4</v>
          </cell>
          <cell r="F350">
            <v>3.5510000000000002</v>
          </cell>
          <cell r="G350">
            <v>12527.928</v>
          </cell>
        </row>
        <row r="351">
          <cell r="A351">
            <v>320</v>
          </cell>
          <cell r="B351" t="str">
            <v>Pos.2 (su tutto lo sviluppo)</v>
          </cell>
          <cell r="C351">
            <v>10</v>
          </cell>
          <cell r="D351">
            <v>252</v>
          </cell>
          <cell r="E351">
            <v>1.22</v>
          </cell>
          <cell r="F351">
            <v>3.5510000000000002</v>
          </cell>
          <cell r="G351">
            <v>10917.194</v>
          </cell>
        </row>
        <row r="352">
          <cell r="A352">
            <v>320</v>
          </cell>
          <cell r="B352" t="str">
            <v>Pos.3</v>
          </cell>
          <cell r="C352">
            <v>10</v>
          </cell>
          <cell r="D352">
            <v>128</v>
          </cell>
          <cell r="E352">
            <v>3.86</v>
          </cell>
          <cell r="F352">
            <v>0.88800000000000001</v>
          </cell>
          <cell r="G352">
            <v>4387.43</v>
          </cell>
        </row>
        <row r="353">
          <cell r="A353">
            <v>320</v>
          </cell>
          <cell r="B353" t="str">
            <v>Pos.3a</v>
          </cell>
          <cell r="C353">
            <v>10</v>
          </cell>
          <cell r="D353">
            <v>48</v>
          </cell>
          <cell r="E353">
            <v>4.1500000000000004</v>
          </cell>
          <cell r="F353">
            <v>0.88800000000000001</v>
          </cell>
          <cell r="G353">
            <v>1768.896</v>
          </cell>
        </row>
        <row r="354">
          <cell r="A354">
            <v>320</v>
          </cell>
          <cell r="B354" t="str">
            <v>Pos.3b</v>
          </cell>
          <cell r="C354">
            <v>10</v>
          </cell>
          <cell r="D354">
            <v>46</v>
          </cell>
          <cell r="E354">
            <v>5.54</v>
          </cell>
          <cell r="F354">
            <v>0.88800000000000001</v>
          </cell>
          <cell r="G354">
            <v>2262.9789999999998</v>
          </cell>
        </row>
        <row r="355">
          <cell r="A355">
            <v>320</v>
          </cell>
          <cell r="B355" t="str">
            <v>Pos. 4 (su tutto lo sviluppo)</v>
          </cell>
          <cell r="C355">
            <v>10</v>
          </cell>
          <cell r="D355">
            <v>304</v>
          </cell>
          <cell r="E355">
            <v>0.5</v>
          </cell>
          <cell r="F355">
            <v>1.5780000000000001</v>
          </cell>
          <cell r="G355">
            <v>2398.56</v>
          </cell>
        </row>
        <row r="356">
          <cell r="A356">
            <v>320</v>
          </cell>
          <cell r="B356" t="str">
            <v>Pos.5-5a-5b-5c</v>
          </cell>
          <cell r="C356">
            <v>10</v>
          </cell>
          <cell r="D356">
            <v>8</v>
          </cell>
          <cell r="E356">
            <v>22.95</v>
          </cell>
          <cell r="F356">
            <v>1.5780000000000001</v>
          </cell>
          <cell r="G356">
            <v>2897.2080000000001</v>
          </cell>
        </row>
        <row r="357">
          <cell r="A357">
            <v>320</v>
          </cell>
          <cell r="B357" t="str">
            <v>Pos.6-6a-6b-6c-6d</v>
          </cell>
          <cell r="C357">
            <v>10</v>
          </cell>
          <cell r="D357">
            <v>14</v>
          </cell>
          <cell r="E357">
            <v>24.36</v>
          </cell>
          <cell r="F357">
            <v>1.5780000000000001</v>
          </cell>
          <cell r="G357">
            <v>5381.6109999999999</v>
          </cell>
        </row>
        <row r="358">
          <cell r="A358">
            <v>320</v>
          </cell>
          <cell r="B358" t="str">
            <v>Pos.7</v>
          </cell>
          <cell r="C358">
            <v>10</v>
          </cell>
          <cell r="D358">
            <v>112</v>
          </cell>
          <cell r="E358">
            <v>0.95</v>
          </cell>
          <cell r="F358">
            <v>3.5510000000000002</v>
          </cell>
          <cell r="G358">
            <v>3778.2640000000001</v>
          </cell>
        </row>
        <row r="359">
          <cell r="A359">
            <v>320</v>
          </cell>
          <cell r="B359" t="str">
            <v>Pos.8</v>
          </cell>
          <cell r="C359">
            <v>10</v>
          </cell>
          <cell r="D359">
            <v>112</v>
          </cell>
          <cell r="E359">
            <v>1.07</v>
          </cell>
          <cell r="F359">
            <v>3.5510000000000002</v>
          </cell>
          <cell r="G359">
            <v>4255.518</v>
          </cell>
        </row>
        <row r="360">
          <cell r="A360">
            <v>320</v>
          </cell>
          <cell r="B360" t="str">
            <v>Pos.10</v>
          </cell>
          <cell r="C360">
            <v>10</v>
          </cell>
          <cell r="D360">
            <v>336</v>
          </cell>
          <cell r="E360">
            <v>2</v>
          </cell>
          <cell r="F360">
            <v>1.5780000000000001</v>
          </cell>
          <cell r="G360">
            <v>10604.16</v>
          </cell>
        </row>
        <row r="361">
          <cell r="A361">
            <v>330</v>
          </cell>
          <cell r="B361" t="str">
            <v>Intervento B2: - getto integrativo pulvini</v>
          </cell>
          <cell r="G361">
            <v>0</v>
          </cell>
        </row>
        <row r="362">
          <cell r="A362">
            <v>330</v>
          </cell>
          <cell r="B362" t="str">
            <v>Pile 1 - 10</v>
          </cell>
          <cell r="G362">
            <v>0</v>
          </cell>
        </row>
        <row r="363">
          <cell r="A363">
            <v>330</v>
          </cell>
          <cell r="B363" t="str">
            <v>Saldature - saldature 40mm a cordone d'angolo</v>
          </cell>
          <cell r="G363">
            <v>0</v>
          </cell>
        </row>
        <row r="364">
          <cell r="A364">
            <v>330</v>
          </cell>
          <cell r="B364" t="str">
            <v>Pos.3 - 1 saldatura barra</v>
          </cell>
          <cell r="C364">
            <v>10</v>
          </cell>
          <cell r="D364">
            <v>128</v>
          </cell>
          <cell r="F364">
            <v>0.04</v>
          </cell>
          <cell r="G364">
            <v>51.2</v>
          </cell>
        </row>
        <row r="365">
          <cell r="A365">
            <v>330</v>
          </cell>
          <cell r="B365" t="str">
            <v>Pos.3a - 1 saldatura barra</v>
          </cell>
          <cell r="C365">
            <v>10</v>
          </cell>
          <cell r="D365">
            <v>48</v>
          </cell>
          <cell r="F365">
            <v>0.04</v>
          </cell>
          <cell r="G365">
            <v>19.2</v>
          </cell>
        </row>
        <row r="366">
          <cell r="A366">
            <v>330</v>
          </cell>
          <cell r="B366" t="str">
            <v>Pos.3b - 1 saldatura barra</v>
          </cell>
          <cell r="C366">
            <v>10</v>
          </cell>
          <cell r="D366">
            <v>46</v>
          </cell>
          <cell r="F366">
            <v>0.04</v>
          </cell>
          <cell r="G366">
            <v>18.399999999999999</v>
          </cell>
        </row>
        <row r="367">
          <cell r="A367">
            <v>340</v>
          </cell>
          <cell r="B367" t="str">
            <v>Intervento B2: - getto integrativo pulvini</v>
          </cell>
          <cell r="G367">
            <v>0</v>
          </cell>
        </row>
        <row r="368">
          <cell r="A368">
            <v>340</v>
          </cell>
          <cell r="B368" t="str">
            <v>Barre dywidag foro Ø50 L=3,70m - 5 barre/baggiolo</v>
          </cell>
          <cell r="C368">
            <v>10</v>
          </cell>
          <cell r="D368">
            <v>40</v>
          </cell>
          <cell r="F368">
            <v>200</v>
          </cell>
          <cell r="G368">
            <v>80000</v>
          </cell>
        </row>
        <row r="369">
          <cell r="A369">
            <v>340</v>
          </cell>
          <cell r="G369">
            <v>0</v>
          </cell>
        </row>
        <row r="370">
          <cell r="A370">
            <v>350</v>
          </cell>
          <cell r="B370" t="str">
            <v>Intervento B2: - getto integrativo pulvini</v>
          </cell>
          <cell r="G370">
            <v>0</v>
          </cell>
        </row>
        <row r="371">
          <cell r="A371">
            <v>350</v>
          </cell>
          <cell r="B371" t="str">
            <v>Barre dywidag foro Ø50 L=3,70m - 5 barre/baggiolo</v>
          </cell>
          <cell r="C371">
            <v>10</v>
          </cell>
          <cell r="D371">
            <v>40</v>
          </cell>
          <cell r="F371">
            <v>170</v>
          </cell>
          <cell r="G371">
            <v>68000</v>
          </cell>
        </row>
        <row r="372">
          <cell r="A372">
            <v>360</v>
          </cell>
          <cell r="B372" t="str">
            <v>Intervento B2: - getto integrativo pulvini</v>
          </cell>
          <cell r="G372">
            <v>0</v>
          </cell>
        </row>
        <row r="373">
          <cell r="A373">
            <v>360</v>
          </cell>
          <cell r="B373" t="str">
            <v>Barre dywidag Ø32 - 6,313kg/ml- 5 barre/baggiolo</v>
          </cell>
          <cell r="C373">
            <v>10</v>
          </cell>
          <cell r="D373">
            <v>40</v>
          </cell>
          <cell r="E373">
            <v>3.7</v>
          </cell>
          <cell r="F373">
            <v>6.3129999999999997</v>
          </cell>
          <cell r="G373">
            <v>9343.24</v>
          </cell>
        </row>
        <row r="374">
          <cell r="A374">
            <v>370</v>
          </cell>
          <cell r="B374" t="str">
            <v>Intervento B2: - getto integrativo pulvini</v>
          </cell>
          <cell r="G374">
            <v>0</v>
          </cell>
        </row>
        <row r="375">
          <cell r="A375">
            <v>370</v>
          </cell>
          <cell r="B375" t="str">
            <v>Piastre martinetti 200x800x20mm - 2 piastre/baggiolo - 7850kg/mc</v>
          </cell>
          <cell r="C375">
            <v>160</v>
          </cell>
          <cell r="D375">
            <v>0.8</v>
          </cell>
          <cell r="E375">
            <v>0.2</v>
          </cell>
          <cell r="F375">
            <v>157</v>
          </cell>
          <cell r="G375">
            <v>4019.2</v>
          </cell>
        </row>
        <row r="376">
          <cell r="A376">
            <v>370</v>
          </cell>
          <cell r="B376" t="str">
            <v>Piastre barre dywidag - 180x180x40mm - 2x5 piastre/baggiolo - 7850kg/mc</v>
          </cell>
          <cell r="C376">
            <v>100</v>
          </cell>
          <cell r="D376">
            <v>0.18</v>
          </cell>
          <cell r="E376">
            <v>0.18</v>
          </cell>
          <cell r="F376">
            <v>314</v>
          </cell>
          <cell r="G376">
            <v>1017.36</v>
          </cell>
        </row>
        <row r="377">
          <cell r="A377">
            <v>370</v>
          </cell>
          <cell r="G377">
            <v>0</v>
          </cell>
        </row>
        <row r="378">
          <cell r="A378">
            <v>380</v>
          </cell>
          <cell r="B378" t="str">
            <v>Intervento B2: - getto integrativo pulvini</v>
          </cell>
          <cell r="G378">
            <v>0</v>
          </cell>
        </row>
        <row r="379">
          <cell r="A379">
            <v>380</v>
          </cell>
          <cell r="B379" t="str">
            <v>Casseri - 2x2,40mq/ml - L=18,94m</v>
          </cell>
          <cell r="G379">
            <v>0</v>
          </cell>
        </row>
        <row r="380">
          <cell r="A380">
            <v>380</v>
          </cell>
          <cell r="B380" t="str">
            <v>Pile 1-10</v>
          </cell>
          <cell r="C380">
            <v>10</v>
          </cell>
          <cell r="D380">
            <v>18.940000000000001</v>
          </cell>
          <cell r="E380">
            <v>4.8</v>
          </cell>
          <cell r="G380">
            <v>909.12</v>
          </cell>
        </row>
        <row r="381">
          <cell r="A381">
            <v>380</v>
          </cell>
          <cell r="B381" t="str">
            <v>Area laterale</v>
          </cell>
          <cell r="C381">
            <v>20</v>
          </cell>
          <cell r="E381">
            <v>0.88800000000000001</v>
          </cell>
          <cell r="G381">
            <v>17.760000000000002</v>
          </cell>
        </row>
        <row r="382">
          <cell r="A382">
            <v>390</v>
          </cell>
          <cell r="B382" t="str">
            <v>Intervento B2: - 100% -</v>
          </cell>
          <cell r="G382">
            <v>0</v>
          </cell>
        </row>
        <row r="383">
          <cell r="A383">
            <v>390</v>
          </cell>
          <cell r="B383" t="str">
            <v>Vedi q.tà art.B.04.001 - mq 926,88</v>
          </cell>
          <cell r="D383">
            <v>926.88</v>
          </cell>
          <cell r="G383">
            <v>926.88</v>
          </cell>
        </row>
        <row r="384">
          <cell r="A384">
            <v>400</v>
          </cell>
          <cell r="B384" t="str">
            <v>Intervento C</v>
          </cell>
          <cell r="G384">
            <v>0</v>
          </cell>
        </row>
        <row r="385">
          <cell r="A385">
            <v>400</v>
          </cell>
          <cell r="B385" t="str">
            <v>Spalla lato Napoli</v>
          </cell>
          <cell r="G385">
            <v>0</v>
          </cell>
        </row>
        <row r="386">
          <cell r="A386">
            <v>400</v>
          </cell>
          <cell r="B386" t="str">
            <v>Spalla lato Bari - Area =3,6mq - Larghezza scavo=25,50m</v>
          </cell>
          <cell r="E386">
            <v>25.5</v>
          </cell>
          <cell r="F386">
            <v>3.6</v>
          </cell>
          <cell r="G386">
            <v>91.8</v>
          </cell>
        </row>
        <row r="387">
          <cell r="A387">
            <v>410</v>
          </cell>
          <cell r="B387" t="str">
            <v>Intervento C - vedi art. A.01.001 - 91,8mc</v>
          </cell>
          <cell r="F387">
            <v>91.8</v>
          </cell>
          <cell r="G387">
            <v>91.8</v>
          </cell>
        </row>
        <row r="388">
          <cell r="A388">
            <v>420</v>
          </cell>
          <cell r="B388" t="str">
            <v>Intervento C:</v>
          </cell>
          <cell r="G388">
            <v>0</v>
          </cell>
        </row>
        <row r="389">
          <cell r="A389">
            <v>420</v>
          </cell>
          <cell r="B389" t="str">
            <v xml:space="preserve">Tiranti spalle lato Napoli: n. 12 tiranti </v>
          </cell>
          <cell r="C389">
            <v>12</v>
          </cell>
          <cell r="D389">
            <v>20</v>
          </cell>
          <cell r="G389">
            <v>240</v>
          </cell>
        </row>
        <row r="390">
          <cell r="A390">
            <v>420</v>
          </cell>
          <cell r="B390" t="str">
            <v>Tiranti spalle lato Bari: n. 12 tiranti+ 1 tirante di prova</v>
          </cell>
          <cell r="C390">
            <v>13</v>
          </cell>
          <cell r="D390">
            <v>20</v>
          </cell>
          <cell r="G390">
            <v>260</v>
          </cell>
        </row>
        <row r="391">
          <cell r="A391">
            <v>430</v>
          </cell>
          <cell r="B391" t="str">
            <v>Intervento C:</v>
          </cell>
          <cell r="G391">
            <v>0</v>
          </cell>
        </row>
        <row r="392">
          <cell r="A392">
            <v>430</v>
          </cell>
          <cell r="B392" t="str">
            <v>Tubolare S355 Ø168,3/8 - 31,5kg/m</v>
          </cell>
          <cell r="G392">
            <v>0</v>
          </cell>
        </row>
        <row r="393">
          <cell r="A393">
            <v>430</v>
          </cell>
          <cell r="B393" t="str">
            <v xml:space="preserve">Spalla lato Napoli </v>
          </cell>
          <cell r="C393">
            <v>12</v>
          </cell>
          <cell r="D393">
            <v>20</v>
          </cell>
          <cell r="F393">
            <v>31.5</v>
          </cell>
          <cell r="G393">
            <v>7560</v>
          </cell>
        </row>
        <row r="394">
          <cell r="A394">
            <v>430</v>
          </cell>
          <cell r="B394" t="str">
            <v>Spalla lato Bari  (+1 tirante di prova)</v>
          </cell>
          <cell r="C394">
            <v>13</v>
          </cell>
          <cell r="D394">
            <v>20</v>
          </cell>
          <cell r="F394">
            <v>31.5</v>
          </cell>
          <cell r="G394">
            <v>8190</v>
          </cell>
        </row>
        <row r="395">
          <cell r="A395">
            <v>430</v>
          </cell>
          <cell r="G395">
            <v>0</v>
          </cell>
        </row>
        <row r="396">
          <cell r="A396">
            <v>440</v>
          </cell>
          <cell r="B396" t="str">
            <v>Intervento C:</v>
          </cell>
          <cell r="G396">
            <v>0</v>
          </cell>
        </row>
        <row r="397">
          <cell r="A397">
            <v>440</v>
          </cell>
          <cell r="B397" t="str">
            <v xml:space="preserve">Tiranti spalle lato Napoli: n. 12 tiranti </v>
          </cell>
          <cell r="C397">
            <v>12</v>
          </cell>
          <cell r="D397">
            <v>20</v>
          </cell>
          <cell r="G397">
            <v>240</v>
          </cell>
        </row>
        <row r="398">
          <cell r="A398">
            <v>440</v>
          </cell>
          <cell r="B398" t="str">
            <v>Tiranti spalle lato Bari: n. 12 tiranti +1 tirante di prova</v>
          </cell>
          <cell r="C398">
            <v>13</v>
          </cell>
          <cell r="D398">
            <v>20</v>
          </cell>
          <cell r="G398">
            <v>260</v>
          </cell>
        </row>
        <row r="399">
          <cell r="A399">
            <v>440</v>
          </cell>
          <cell r="G399">
            <v>0</v>
          </cell>
        </row>
        <row r="400">
          <cell r="A400">
            <v>450</v>
          </cell>
          <cell r="B400" t="str">
            <v>Tiranti spalle:travi di ripartizione 2 HEB 200 - kg/m 122,60 - dispositivi di ancoraggio kg100,6 cadauno</v>
          </cell>
          <cell r="G400">
            <v>0</v>
          </cell>
        </row>
        <row r="401">
          <cell r="A401">
            <v>450</v>
          </cell>
          <cell r="B401" t="str">
            <v>Spalla lato Napoli</v>
          </cell>
          <cell r="D401">
            <v>18.5</v>
          </cell>
          <cell r="F401">
            <v>122.6</v>
          </cell>
          <cell r="G401">
            <v>2268.1</v>
          </cell>
        </row>
        <row r="402">
          <cell r="A402">
            <v>450</v>
          </cell>
          <cell r="B402" t="str">
            <v>Dispositivi di ancoraggio (+1 tirante di prova)</v>
          </cell>
          <cell r="C402">
            <v>13</v>
          </cell>
          <cell r="F402">
            <v>100.6</v>
          </cell>
          <cell r="G402">
            <v>1307.8</v>
          </cell>
        </row>
        <row r="403">
          <cell r="A403">
            <v>450</v>
          </cell>
          <cell r="B403" t="str">
            <v>Spalla lato Bari</v>
          </cell>
          <cell r="D403">
            <v>18.5</v>
          </cell>
          <cell r="F403">
            <v>122.6</v>
          </cell>
          <cell r="G403">
            <v>2268.1</v>
          </cell>
        </row>
        <row r="404">
          <cell r="A404">
            <v>450</v>
          </cell>
          <cell r="B404" t="str">
            <v>Dispositivi di ancoraggio (+1 tirante di prova)</v>
          </cell>
          <cell r="C404">
            <v>13</v>
          </cell>
          <cell r="F404">
            <v>100.6</v>
          </cell>
          <cell r="G404">
            <v>1307.8</v>
          </cell>
        </row>
        <row r="405">
          <cell r="A405">
            <v>450</v>
          </cell>
          <cell r="G405">
            <v>0</v>
          </cell>
        </row>
        <row r="406">
          <cell r="A406">
            <v>460</v>
          </cell>
          <cell r="B406" t="str">
            <v>Intervento D: Sostituzione dei giunti di spalla</v>
          </cell>
          <cell r="G406">
            <v>0</v>
          </cell>
        </row>
        <row r="407">
          <cell r="A407">
            <v>460</v>
          </cell>
          <cell r="B407" t="str">
            <v>Taglio pavimentazione</v>
          </cell>
          <cell r="C407">
            <v>4</v>
          </cell>
          <cell r="D407">
            <v>19.100000000000001</v>
          </cell>
          <cell r="G407">
            <v>76.400000000000006</v>
          </cell>
        </row>
        <row r="408">
          <cell r="A408">
            <v>460</v>
          </cell>
          <cell r="G408">
            <v>0</v>
          </cell>
        </row>
        <row r="409">
          <cell r="A409">
            <v>470</v>
          </cell>
          <cell r="B409" t="str">
            <v>Intervento D: Sostituzione dei giunti di spalla</v>
          </cell>
          <cell r="G409">
            <v>0</v>
          </cell>
        </row>
        <row r="410">
          <cell r="A410">
            <v>470</v>
          </cell>
          <cell r="B410" t="str">
            <v>Scarifica pavimentazione</v>
          </cell>
          <cell r="C410">
            <v>4</v>
          </cell>
          <cell r="D410">
            <v>19.100000000000001</v>
          </cell>
          <cell r="E410">
            <v>1</v>
          </cell>
          <cell r="F410">
            <v>10</v>
          </cell>
          <cell r="G410">
            <v>764</v>
          </cell>
        </row>
        <row r="411">
          <cell r="A411">
            <v>470</v>
          </cell>
          <cell r="G411">
            <v>0</v>
          </cell>
        </row>
        <row r="412">
          <cell r="A412">
            <v>480</v>
          </cell>
          <cell r="B412" t="str">
            <v>Intervento D: Sostituzione dei giunti di spalla</v>
          </cell>
          <cell r="G412">
            <v>0</v>
          </cell>
        </row>
        <row r="413">
          <cell r="A413">
            <v>480</v>
          </cell>
          <cell r="B413" t="str">
            <v>Barriere</v>
          </cell>
          <cell r="C413">
            <v>6</v>
          </cell>
          <cell r="D413">
            <v>6</v>
          </cell>
          <cell r="G413">
            <v>36</v>
          </cell>
        </row>
        <row r="414">
          <cell r="A414">
            <v>490</v>
          </cell>
          <cell r="B414" t="str">
            <v>Intervento E:</v>
          </cell>
          <cell r="G414">
            <v>0</v>
          </cell>
        </row>
        <row r="415">
          <cell r="A415">
            <v>490</v>
          </cell>
          <cell r="B415" t="str">
            <v>Spalla lato Napoli</v>
          </cell>
          <cell r="D415">
            <v>19.100000000000001</v>
          </cell>
          <cell r="G415">
            <v>19.100000000000001</v>
          </cell>
        </row>
        <row r="416">
          <cell r="A416">
            <v>490</v>
          </cell>
          <cell r="B416" t="str">
            <v>Spalla lato Bari</v>
          </cell>
          <cell r="D416">
            <v>19.100000000000001</v>
          </cell>
          <cell r="G416">
            <v>19.100000000000001</v>
          </cell>
        </row>
        <row r="417">
          <cell r="A417">
            <v>500</v>
          </cell>
          <cell r="B417" t="str">
            <v>Intervento E:</v>
          </cell>
          <cell r="G417">
            <v>0</v>
          </cell>
        </row>
        <row r="418">
          <cell r="A418">
            <v>500</v>
          </cell>
          <cell r="B418" t="str">
            <v>Spalla lato Napoli</v>
          </cell>
          <cell r="D418">
            <v>19.100000000000001</v>
          </cell>
          <cell r="G418">
            <v>19.100000000000001</v>
          </cell>
        </row>
        <row r="419">
          <cell r="A419">
            <v>500</v>
          </cell>
          <cell r="B419" t="str">
            <v>Spalla lato Bari</v>
          </cell>
          <cell r="D419">
            <v>19.100000000000001</v>
          </cell>
          <cell r="G419">
            <v>19.100000000000001</v>
          </cell>
        </row>
        <row r="420">
          <cell r="A420">
            <v>510</v>
          </cell>
          <cell r="B420" t="str">
            <v>Intervento E:</v>
          </cell>
          <cell r="G420">
            <v>0</v>
          </cell>
        </row>
        <row r="421">
          <cell r="A421">
            <v>510</v>
          </cell>
          <cell r="B421" t="str">
            <v>Sovrapprezzo - vedi art.B.07.050.d- 90.909,89€</v>
          </cell>
          <cell r="F421">
            <v>909.09900000000005</v>
          </cell>
          <cell r="G421">
            <v>909.09900000000005</v>
          </cell>
        </row>
        <row r="422">
          <cell r="A422">
            <v>510</v>
          </cell>
          <cell r="G422">
            <v>0</v>
          </cell>
        </row>
        <row r="423">
          <cell r="A423">
            <v>520</v>
          </cell>
          <cell r="B423" t="str">
            <v>Cappa in asfalto per impermeabilizzazione</v>
          </cell>
          <cell r="G423">
            <v>0</v>
          </cell>
        </row>
        <row r="424">
          <cell r="A424">
            <v>520</v>
          </cell>
          <cell r="B424" t="str">
            <v>Giunti di spalla</v>
          </cell>
          <cell r="C424">
            <v>2</v>
          </cell>
          <cell r="D424">
            <v>18.600000000000001</v>
          </cell>
          <cell r="E424">
            <v>2</v>
          </cell>
          <cell r="G424">
            <v>74.400000000000006</v>
          </cell>
        </row>
        <row r="425">
          <cell r="A425">
            <v>530</v>
          </cell>
          <cell r="B425" t="str">
            <v>Canaletta sotto giunti</v>
          </cell>
          <cell r="G425">
            <v>0</v>
          </cell>
        </row>
        <row r="426">
          <cell r="A426">
            <v>530</v>
          </cell>
          <cell r="B426" t="str">
            <v>Giunti di spalla</v>
          </cell>
          <cell r="C426">
            <v>2</v>
          </cell>
          <cell r="D426">
            <v>19.5</v>
          </cell>
          <cell r="G426">
            <v>39</v>
          </cell>
        </row>
        <row r="427">
          <cell r="A427">
            <v>530</v>
          </cell>
          <cell r="G427">
            <v>0</v>
          </cell>
        </row>
        <row r="428">
          <cell r="A428">
            <v>540</v>
          </cell>
          <cell r="B428" t="str">
            <v>Intervento E:</v>
          </cell>
          <cell r="G428">
            <v>0</v>
          </cell>
        </row>
        <row r="429">
          <cell r="A429">
            <v>540</v>
          </cell>
          <cell r="B429" t="str">
            <v>Spalla lato Napoli</v>
          </cell>
          <cell r="D429">
            <v>19.100000000000001</v>
          </cell>
          <cell r="E429">
            <v>0.26</v>
          </cell>
          <cell r="F429">
            <v>0.32</v>
          </cell>
          <cell r="G429">
            <v>1.589</v>
          </cell>
        </row>
        <row r="430">
          <cell r="A430">
            <v>540</v>
          </cell>
          <cell r="B430" t="str">
            <v>Spalla lato Bari</v>
          </cell>
          <cell r="D430">
            <v>19.100000000000001</v>
          </cell>
          <cell r="E430">
            <v>0.26</v>
          </cell>
          <cell r="F430">
            <v>0.32</v>
          </cell>
          <cell r="G430">
            <v>1.589</v>
          </cell>
        </row>
        <row r="431">
          <cell r="A431">
            <v>550</v>
          </cell>
          <cell r="B431" t="str">
            <v>Intervento E:</v>
          </cell>
          <cell r="G431">
            <v>0</v>
          </cell>
        </row>
        <row r="432">
          <cell r="A432">
            <v>550</v>
          </cell>
          <cell r="B432" t="str">
            <v>Spalla lato Napoli</v>
          </cell>
          <cell r="D432">
            <v>191</v>
          </cell>
          <cell r="E432">
            <v>0.5</v>
          </cell>
          <cell r="F432">
            <v>3.2</v>
          </cell>
          <cell r="G432">
            <v>305.60000000000002</v>
          </cell>
        </row>
        <row r="433">
          <cell r="A433">
            <v>550</v>
          </cell>
          <cell r="B433" t="str">
            <v>Spalla lato Bari</v>
          </cell>
          <cell r="D433">
            <v>191</v>
          </cell>
          <cell r="E433">
            <v>0.5</v>
          </cell>
          <cell r="F433">
            <v>3.2</v>
          </cell>
          <cell r="G433">
            <v>305.60000000000002</v>
          </cell>
        </row>
        <row r="434">
          <cell r="A434">
            <v>560</v>
          </cell>
          <cell r="B434" t="str">
            <v>Intervento D: 6 cm</v>
          </cell>
          <cell r="G434">
            <v>0</v>
          </cell>
        </row>
        <row r="435">
          <cell r="A435">
            <v>560</v>
          </cell>
          <cell r="B435" t="str">
            <v>Rifacimento pavimentazione Spalle</v>
          </cell>
          <cell r="D435">
            <v>19.100000000000001</v>
          </cell>
          <cell r="E435">
            <v>2</v>
          </cell>
          <cell r="F435">
            <v>0.06</v>
          </cell>
          <cell r="G435">
            <v>2.2919999999999998</v>
          </cell>
        </row>
        <row r="436">
          <cell r="A436">
            <v>560</v>
          </cell>
          <cell r="G436">
            <v>0</v>
          </cell>
        </row>
        <row r="437">
          <cell r="A437">
            <v>560</v>
          </cell>
          <cell r="G437">
            <v>0</v>
          </cell>
        </row>
        <row r="438">
          <cell r="A438">
            <v>560</v>
          </cell>
          <cell r="G438">
            <v>0</v>
          </cell>
        </row>
        <row r="439">
          <cell r="A439">
            <v>570</v>
          </cell>
          <cell r="B439" t="str">
            <v>Intervento D: 4 cm</v>
          </cell>
          <cell r="G439">
            <v>0</v>
          </cell>
        </row>
        <row r="440">
          <cell r="A440">
            <v>570</v>
          </cell>
          <cell r="B440" t="str">
            <v>Rifacimento pavimentazione Spalle</v>
          </cell>
          <cell r="D440">
            <v>19.100000000000001</v>
          </cell>
          <cell r="E440">
            <v>2</v>
          </cell>
          <cell r="G440">
            <v>38.200000000000003</v>
          </cell>
        </row>
        <row r="441">
          <cell r="A441">
            <v>570</v>
          </cell>
          <cell r="G441">
            <v>0</v>
          </cell>
        </row>
        <row r="442">
          <cell r="A442">
            <v>570</v>
          </cell>
          <cell r="G442">
            <v>0</v>
          </cell>
        </row>
        <row r="443">
          <cell r="A443">
            <v>580</v>
          </cell>
          <cell r="B443" t="str">
            <v>Intervento D:</v>
          </cell>
          <cell r="G443">
            <v>0</v>
          </cell>
        </row>
        <row r="444">
          <cell r="A444">
            <v>580</v>
          </cell>
          <cell r="B444" t="str">
            <v>Rifacimento pavimentazione soletta giunti spalle</v>
          </cell>
          <cell r="C444">
            <v>4</v>
          </cell>
          <cell r="D444">
            <v>4</v>
          </cell>
          <cell r="G444">
            <v>16</v>
          </cell>
        </row>
        <row r="445">
          <cell r="A445">
            <v>580</v>
          </cell>
          <cell r="G445">
            <v>0</v>
          </cell>
        </row>
        <row r="446">
          <cell r="A446">
            <v>580</v>
          </cell>
          <cell r="G446">
            <v>0</v>
          </cell>
        </row>
        <row r="447">
          <cell r="A447">
            <v>590</v>
          </cell>
          <cell r="B447" t="str">
            <v>Intervento D:</v>
          </cell>
          <cell r="G447">
            <v>0</v>
          </cell>
        </row>
        <row r="448">
          <cell r="A448">
            <v>590</v>
          </cell>
          <cell r="B448" t="str">
            <v>Rifacimento pavimentazione soletta giunti spalle</v>
          </cell>
          <cell r="C448">
            <v>8</v>
          </cell>
          <cell r="D448">
            <v>4</v>
          </cell>
          <cell r="G448">
            <v>32</v>
          </cell>
        </row>
        <row r="449">
          <cell r="A449">
            <v>590</v>
          </cell>
          <cell r="G449">
            <v>0</v>
          </cell>
        </row>
        <row r="450">
          <cell r="A450">
            <v>600</v>
          </cell>
          <cell r="B450" t="str">
            <v>Rimozione appoggi esistenti - n.88  ad impalcato</v>
          </cell>
          <cell r="C450">
            <v>176</v>
          </cell>
          <cell r="G450">
            <v>176</v>
          </cell>
        </row>
        <row r="451">
          <cell r="A451">
            <v>610</v>
          </cell>
          <cell r="B451" t="str">
            <v>Intervento E: Fase 2</v>
          </cell>
          <cell r="G451">
            <v>0</v>
          </cell>
        </row>
        <row r="452">
          <cell r="A452">
            <v>610</v>
          </cell>
          <cell r="B452" t="str">
            <v>Demolizione baggioli esistenti di pila</v>
          </cell>
          <cell r="G452">
            <v>0</v>
          </cell>
        </row>
        <row r="453">
          <cell r="A453">
            <v>610</v>
          </cell>
          <cell r="B453" t="str">
            <v>Superficie singolo baggiolo 1,20x1,10mq. Si prevedono ulteriori 5cm di demolizione nel pulvino</v>
          </cell>
          <cell r="G453">
            <v>0</v>
          </cell>
        </row>
        <row r="454">
          <cell r="A454">
            <v>610</v>
          </cell>
          <cell r="B454" t="str">
            <v>Intervento tipo A (abbassamento baggioli)- demolizione completa e ricostruzione baggioli</v>
          </cell>
          <cell r="G454">
            <v>0</v>
          </cell>
        </row>
        <row r="455">
          <cell r="A455">
            <v>610</v>
          </cell>
          <cell r="B455" t="str">
            <v>dir. Napoli - n.2x28 baggioli - h media esistente da demolire 29,5cm+5cm di scarifica pulvino</v>
          </cell>
          <cell r="C455">
            <v>56</v>
          </cell>
          <cell r="D455">
            <v>1.2</v>
          </cell>
          <cell r="E455">
            <v>1.1000000000000001</v>
          </cell>
          <cell r="F455">
            <v>0.34499999999999997</v>
          </cell>
          <cell r="G455">
            <v>25.501999999999999</v>
          </cell>
        </row>
        <row r="456">
          <cell r="A456">
            <v>610</v>
          </cell>
          <cell r="B456" t="str">
            <v>dir. Bari - n.2x25 baggioli - h media esistente da demolire 29,5cm+5cm di scarifica pulvino</v>
          </cell>
          <cell r="C456">
            <v>50</v>
          </cell>
          <cell r="D456">
            <v>1.2</v>
          </cell>
          <cell r="E456">
            <v>1.1000000000000001</v>
          </cell>
          <cell r="F456">
            <v>0.34499999999999997</v>
          </cell>
          <cell r="G456">
            <v>22.77</v>
          </cell>
        </row>
        <row r="457">
          <cell r="A457">
            <v>610</v>
          </cell>
          <cell r="G457">
            <v>0</v>
          </cell>
        </row>
        <row r="458">
          <cell r="A458">
            <v>610</v>
          </cell>
          <cell r="B458" t="str">
            <v>Intervento tipo C (abbassamento baggioli e livellamento con pulvino) - demolizione completa</v>
          </cell>
          <cell r="G458">
            <v>0</v>
          </cell>
        </row>
        <row r="459">
          <cell r="A459">
            <v>610</v>
          </cell>
          <cell r="B459" t="str">
            <v>dir. Napoli - n.2x2 baggioli - h media esistente da demolire 18,4m+2cm di scarifica pulvino</v>
          </cell>
          <cell r="C459">
            <v>4</v>
          </cell>
          <cell r="D459">
            <v>1.2</v>
          </cell>
          <cell r="E459">
            <v>1.1000000000000001</v>
          </cell>
          <cell r="F459">
            <v>0.20399999999999999</v>
          </cell>
          <cell r="G459">
            <v>1.077</v>
          </cell>
        </row>
        <row r="460">
          <cell r="A460">
            <v>610</v>
          </cell>
          <cell r="B460" t="str">
            <v>dir. Bari - n.2x5 baggioli - h media esistente da demolire 18,4m+2cm di scarifica pulvino</v>
          </cell>
          <cell r="C460">
            <v>10</v>
          </cell>
          <cell r="D460">
            <v>1.2</v>
          </cell>
          <cell r="E460">
            <v>1.1000000000000001</v>
          </cell>
          <cell r="F460">
            <v>0.20399999999999999</v>
          </cell>
          <cell r="G460">
            <v>2.6930000000000001</v>
          </cell>
        </row>
        <row r="461">
          <cell r="A461">
            <v>620</v>
          </cell>
          <cell r="B461" t="str">
            <v>Intervento E: Fase 2</v>
          </cell>
          <cell r="G461">
            <v>0</v>
          </cell>
        </row>
        <row r="462">
          <cell r="A462">
            <v>620</v>
          </cell>
          <cell r="B462" t="str">
            <v>Intervento tipo B (abbassamento baggioli)- scarifica e ricostruzione baggioli di pila</v>
          </cell>
          <cell r="G462">
            <v>0</v>
          </cell>
        </row>
        <row r="463">
          <cell r="A463">
            <v>620</v>
          </cell>
          <cell r="B463" t="str">
            <v>Superficie singolo baggiolo 1,20x1,10mq. Scarifica complessiva di 10cm</v>
          </cell>
          <cell r="G463">
            <v>0</v>
          </cell>
        </row>
        <row r="464">
          <cell r="A464">
            <v>620</v>
          </cell>
          <cell r="B464" t="str">
            <v>Scarifica baggioli esistenti - superficie superiore - primi 2cm</v>
          </cell>
          <cell r="G464">
            <v>0</v>
          </cell>
        </row>
        <row r="465">
          <cell r="A465">
            <v>620</v>
          </cell>
          <cell r="B465" t="str">
            <v>dir. Bari - n.2x10 baggioli</v>
          </cell>
          <cell r="C465">
            <v>20</v>
          </cell>
          <cell r="D465">
            <v>1.2</v>
          </cell>
          <cell r="E465">
            <v>1.1000000000000001</v>
          </cell>
          <cell r="G465">
            <v>26.4</v>
          </cell>
        </row>
        <row r="466">
          <cell r="A466">
            <v>620</v>
          </cell>
          <cell r="B466" t="str">
            <v>dir. Napoli - n.2x10 baggioli</v>
          </cell>
          <cell r="C466">
            <v>20</v>
          </cell>
          <cell r="D466">
            <v>1.2</v>
          </cell>
          <cell r="E466">
            <v>1.1000000000000001</v>
          </cell>
          <cell r="G466">
            <v>26.4</v>
          </cell>
        </row>
        <row r="467">
          <cell r="A467">
            <v>620</v>
          </cell>
          <cell r="B467" t="str">
            <v>Superficie singolo baggiolo 1,20x1,10mq. Scarifica complessiva di 10cm</v>
          </cell>
          <cell r="G467">
            <v>0</v>
          </cell>
        </row>
        <row r="468">
          <cell r="A468">
            <v>620</v>
          </cell>
          <cell r="B468" t="str">
            <v>Scarifica baggioli esistenti - 5 cm di superficie laterale - primi 2cm</v>
          </cell>
          <cell r="G468">
            <v>0</v>
          </cell>
        </row>
        <row r="469">
          <cell r="A469">
            <v>620</v>
          </cell>
          <cell r="B469" t="str">
            <v>dir. Bari - n.2x10 baggioli</v>
          </cell>
          <cell r="C469">
            <v>20</v>
          </cell>
          <cell r="D469">
            <v>4.5999999999999996</v>
          </cell>
          <cell r="F469">
            <v>0.05</v>
          </cell>
          <cell r="G469">
            <v>4.5999999999999996</v>
          </cell>
        </row>
        <row r="470">
          <cell r="A470">
            <v>620</v>
          </cell>
          <cell r="B470" t="str">
            <v>dir. Napoli - n.2x10 baggioli</v>
          </cell>
          <cell r="C470">
            <v>20</v>
          </cell>
          <cell r="D470">
            <v>4.5999999999999996</v>
          </cell>
          <cell r="F470">
            <v>0.05</v>
          </cell>
          <cell r="G470">
            <v>4.5999999999999996</v>
          </cell>
        </row>
        <row r="471">
          <cell r="A471">
            <v>620</v>
          </cell>
          <cell r="G471">
            <v>0</v>
          </cell>
        </row>
        <row r="472">
          <cell r="A472">
            <v>620</v>
          </cell>
          <cell r="G472">
            <v>0</v>
          </cell>
        </row>
        <row r="473">
          <cell r="A473">
            <v>630</v>
          </cell>
          <cell r="B473" t="str">
            <v>Intervento E: Fase 2</v>
          </cell>
          <cell r="G473">
            <v>0</v>
          </cell>
        </row>
        <row r="474">
          <cell r="A474">
            <v>630</v>
          </cell>
          <cell r="B474" t="str">
            <v>Intervento tipo B (abbassamento baggioli)- scarifica e ricostruzione baggioli di pila</v>
          </cell>
          <cell r="G474">
            <v>0</v>
          </cell>
        </row>
        <row r="475">
          <cell r="A475">
            <v>630</v>
          </cell>
          <cell r="B475" t="str">
            <v>Superficie singolo baggiolo 1,20x1,10mq. Scarifica complessiva di 10cm</v>
          </cell>
          <cell r="G475">
            <v>0</v>
          </cell>
        </row>
        <row r="476">
          <cell r="A476">
            <v>630</v>
          </cell>
          <cell r="B476" t="str">
            <v>Scarifica baggioli esistenti - superficie superiore - ulteriori 8cm</v>
          </cell>
          <cell r="G476">
            <v>0</v>
          </cell>
        </row>
        <row r="477">
          <cell r="A477">
            <v>630</v>
          </cell>
          <cell r="B477" t="str">
            <v>dir. Bari - n.2x10 baggioli</v>
          </cell>
          <cell r="C477">
            <v>20</v>
          </cell>
          <cell r="D477">
            <v>1.2</v>
          </cell>
          <cell r="E477">
            <v>1.1000000000000001</v>
          </cell>
          <cell r="F477">
            <v>8</v>
          </cell>
          <cell r="G477">
            <v>211.2</v>
          </cell>
        </row>
        <row r="478">
          <cell r="A478">
            <v>630</v>
          </cell>
          <cell r="B478" t="str">
            <v>dir. Napoli - n.2x10 baggioli</v>
          </cell>
          <cell r="C478">
            <v>20</v>
          </cell>
          <cell r="D478">
            <v>1.2</v>
          </cell>
          <cell r="E478">
            <v>1.1000000000000001</v>
          </cell>
          <cell r="F478">
            <v>8</v>
          </cell>
          <cell r="G478">
            <v>211.2</v>
          </cell>
        </row>
        <row r="479">
          <cell r="A479">
            <v>630</v>
          </cell>
          <cell r="B479" t="str">
            <v>Scarifica baggioli esistenti - 5 cm di superficie laterale - ulteriori 3cm</v>
          </cell>
          <cell r="G479">
            <v>0</v>
          </cell>
        </row>
        <row r="480">
          <cell r="A480">
            <v>630</v>
          </cell>
          <cell r="B480" t="str">
            <v>dir. Bari - n.2x10 baggioli</v>
          </cell>
          <cell r="C480">
            <v>20</v>
          </cell>
          <cell r="D480">
            <v>4.5999999999999996</v>
          </cell>
          <cell r="E480">
            <v>0.05</v>
          </cell>
          <cell r="F480">
            <v>3</v>
          </cell>
          <cell r="G480">
            <v>13.8</v>
          </cell>
        </row>
        <row r="481">
          <cell r="A481">
            <v>630</v>
          </cell>
          <cell r="B481" t="str">
            <v>dir. Napoli - n.2x10 baggioli</v>
          </cell>
          <cell r="C481">
            <v>20</v>
          </cell>
          <cell r="D481">
            <v>4.5999999999999996</v>
          </cell>
          <cell r="E481">
            <v>0.05</v>
          </cell>
          <cell r="F481">
            <v>3</v>
          </cell>
          <cell r="G481">
            <v>13.8</v>
          </cell>
        </row>
        <row r="482">
          <cell r="A482">
            <v>640</v>
          </cell>
          <cell r="B482" t="str">
            <v>Ricostruzione baggioli di pila</v>
          </cell>
          <cell r="G482">
            <v>0</v>
          </cell>
        </row>
        <row r="483">
          <cell r="A483">
            <v>640</v>
          </cell>
          <cell r="B483" t="str">
            <v>Intervento tipo A</v>
          </cell>
          <cell r="G483">
            <v>0</v>
          </cell>
        </row>
        <row r="484">
          <cell r="A484">
            <v>640</v>
          </cell>
          <cell r="B484" t="str">
            <v>dir. Napoli - n.2x28 baggioli</v>
          </cell>
          <cell r="G484">
            <v>0</v>
          </cell>
        </row>
        <row r="485">
          <cell r="A485">
            <v>640</v>
          </cell>
          <cell r="B485" t="str">
            <v xml:space="preserve">dir. Bari - n.2x25 baggioli </v>
          </cell>
          <cell r="G485">
            <v>0</v>
          </cell>
        </row>
        <row r="486">
          <cell r="A486">
            <v>640</v>
          </cell>
          <cell r="B486" t="str">
            <v>pos. 1  e pos.3- 11+11Ø16 Lmedia=1,32m per baggiolo</v>
          </cell>
          <cell r="C486">
            <v>2332</v>
          </cell>
          <cell r="D486">
            <v>1.32</v>
          </cell>
          <cell r="F486">
            <v>1.5780000000000001</v>
          </cell>
          <cell r="G486">
            <v>4857.4629999999997</v>
          </cell>
        </row>
        <row r="487">
          <cell r="A487">
            <v>640</v>
          </cell>
          <cell r="B487" t="str">
            <v>pos. 2 e pos.4 - 22+22Ø16 Lmedia 0,56m</v>
          </cell>
          <cell r="C487">
            <v>4664</v>
          </cell>
          <cell r="D487">
            <v>0.56000000000000005</v>
          </cell>
          <cell r="F487">
            <v>1.5780000000000001</v>
          </cell>
          <cell r="G487">
            <v>4121.4840000000004</v>
          </cell>
        </row>
        <row r="488">
          <cell r="A488">
            <v>640</v>
          </cell>
          <cell r="G488">
            <v>0</v>
          </cell>
        </row>
        <row r="489">
          <cell r="A489">
            <v>640</v>
          </cell>
          <cell r="B489" t="str">
            <v>Intervento tipo B</v>
          </cell>
          <cell r="G489">
            <v>0</v>
          </cell>
        </row>
        <row r="490">
          <cell r="A490">
            <v>640</v>
          </cell>
          <cell r="B490" t="str">
            <v>dir. Napoli - n.2x10 baggioli</v>
          </cell>
          <cell r="G490">
            <v>0</v>
          </cell>
        </row>
        <row r="491">
          <cell r="A491">
            <v>640</v>
          </cell>
          <cell r="B491" t="str">
            <v xml:space="preserve">dir. Bari - n.2x10 baggioli </v>
          </cell>
          <cell r="G491">
            <v>0</v>
          </cell>
        </row>
        <row r="492">
          <cell r="A492">
            <v>640</v>
          </cell>
          <cell r="B492" t="str">
            <v>pos. 1 - 11Ø16 Lmedia=1,32m per baggiolo</v>
          </cell>
          <cell r="C492">
            <v>440</v>
          </cell>
          <cell r="D492">
            <v>1.32</v>
          </cell>
          <cell r="F492">
            <v>1.5780000000000001</v>
          </cell>
          <cell r="G492">
            <v>916.50199999999995</v>
          </cell>
        </row>
        <row r="493">
          <cell r="A493">
            <v>640</v>
          </cell>
          <cell r="B493" t="str">
            <v>pos. 2 - 11Ø16 Lmedia 1,42m</v>
          </cell>
          <cell r="C493">
            <v>440</v>
          </cell>
          <cell r="D493">
            <v>1.42</v>
          </cell>
          <cell r="F493">
            <v>1.5780000000000001</v>
          </cell>
          <cell r="G493">
            <v>985.93399999999997</v>
          </cell>
        </row>
        <row r="494">
          <cell r="A494">
            <v>640</v>
          </cell>
          <cell r="G494">
            <v>0</v>
          </cell>
        </row>
        <row r="495">
          <cell r="A495">
            <v>640</v>
          </cell>
          <cell r="B495" t="str">
            <v>Ricostruzione baggioli di spalla tipo A</v>
          </cell>
          <cell r="G495">
            <v>0</v>
          </cell>
        </row>
        <row r="496">
          <cell r="A496">
            <v>640</v>
          </cell>
          <cell r="B496" t="str">
            <v>pos. 1  - 6Ø8 L=110 per baggiolo</v>
          </cell>
          <cell r="C496">
            <v>48</v>
          </cell>
          <cell r="D496">
            <v>1.1000000000000001</v>
          </cell>
          <cell r="F496">
            <v>0.39500000000000002</v>
          </cell>
          <cell r="G496">
            <v>20.856000000000002</v>
          </cell>
        </row>
        <row r="497">
          <cell r="A497">
            <v>640</v>
          </cell>
          <cell r="B497" t="str">
            <v>pos. 2 - 6+6Ø8 L =70 per baggiolo</v>
          </cell>
          <cell r="C497">
            <v>96</v>
          </cell>
          <cell r="D497">
            <v>0.7</v>
          </cell>
          <cell r="F497">
            <v>0.39500000000000002</v>
          </cell>
          <cell r="G497">
            <v>26.544</v>
          </cell>
        </row>
        <row r="498">
          <cell r="A498">
            <v>640</v>
          </cell>
          <cell r="B498" t="str">
            <v>pos. 3 - 1+1Ø16 L =267 per baggiolo</v>
          </cell>
          <cell r="C498">
            <v>16</v>
          </cell>
          <cell r="D498">
            <v>2.67</v>
          </cell>
          <cell r="F498">
            <v>1.5780000000000001</v>
          </cell>
          <cell r="G498">
            <v>67.412000000000006</v>
          </cell>
        </row>
        <row r="499">
          <cell r="A499">
            <v>640</v>
          </cell>
          <cell r="B499" t="str">
            <v>pos. 4 - 4Ø16 L =97 per baggiolo</v>
          </cell>
          <cell r="C499">
            <v>32</v>
          </cell>
          <cell r="D499">
            <v>0.97</v>
          </cell>
          <cell r="F499">
            <v>1.5780000000000001</v>
          </cell>
          <cell r="G499">
            <v>48.981000000000002</v>
          </cell>
        </row>
        <row r="500">
          <cell r="A500">
            <v>650</v>
          </cell>
          <cell r="B500" t="str">
            <v>Ricostruzione baggioli di pila</v>
          </cell>
          <cell r="G500">
            <v>0</v>
          </cell>
        </row>
        <row r="501">
          <cell r="A501">
            <v>650</v>
          </cell>
          <cell r="B501" t="str">
            <v>Intervento tipo A</v>
          </cell>
          <cell r="G501">
            <v>0</v>
          </cell>
        </row>
        <row r="502">
          <cell r="A502">
            <v>650</v>
          </cell>
          <cell r="B502" t="str">
            <v>dir. Napoli - n.2x28 baggioli</v>
          </cell>
          <cell r="G502">
            <v>0</v>
          </cell>
        </row>
        <row r="503">
          <cell r="A503">
            <v>650</v>
          </cell>
          <cell r="B503" t="str">
            <v xml:space="preserve">dir. Bari - n.2x25 baggioli </v>
          </cell>
          <cell r="G503">
            <v>0</v>
          </cell>
        </row>
        <row r="504">
          <cell r="A504">
            <v>650</v>
          </cell>
          <cell r="B504" t="str">
            <v>pos. 1  e pos.3- 11+11Ø16 per baggiolo - 2 saldature per ogni ferro - L saldatura=5cm</v>
          </cell>
          <cell r="C504">
            <v>2332</v>
          </cell>
          <cell r="F504">
            <v>0.05</v>
          </cell>
          <cell r="G504">
            <v>116.6</v>
          </cell>
        </row>
        <row r="505">
          <cell r="A505">
            <v>650</v>
          </cell>
          <cell r="G505">
            <v>0</v>
          </cell>
        </row>
        <row r="506">
          <cell r="A506">
            <v>650</v>
          </cell>
          <cell r="B506" t="str">
            <v>Intervento tipo B</v>
          </cell>
          <cell r="G506">
            <v>0</v>
          </cell>
        </row>
        <row r="507">
          <cell r="A507">
            <v>650</v>
          </cell>
          <cell r="B507" t="str">
            <v>dir. Napoli - n.2x10 baggioli</v>
          </cell>
          <cell r="G507">
            <v>0</v>
          </cell>
        </row>
        <row r="508">
          <cell r="A508">
            <v>650</v>
          </cell>
          <cell r="B508" t="str">
            <v xml:space="preserve">dir. Bari - n.2x10 baggioli </v>
          </cell>
          <cell r="G508">
            <v>0</v>
          </cell>
        </row>
        <row r="509">
          <cell r="A509">
            <v>650</v>
          </cell>
          <cell r="B509" t="str">
            <v>pos. 1 e 2- 11Ø16 per baggiolo - 2 saldature per ogni ferro - L saldatura=5cm</v>
          </cell>
          <cell r="C509">
            <v>880</v>
          </cell>
          <cell r="F509">
            <v>0.05</v>
          </cell>
          <cell r="G509">
            <v>44</v>
          </cell>
        </row>
        <row r="510">
          <cell r="A510">
            <v>650</v>
          </cell>
          <cell r="G510">
            <v>0</v>
          </cell>
        </row>
        <row r="511">
          <cell r="A511">
            <v>650</v>
          </cell>
          <cell r="B511" t="str">
            <v>Ricostruzione baggioli di spalla (4+4) - Baggioli con demolizione superiore a 5cm</v>
          </cell>
          <cell r="G511">
            <v>0</v>
          </cell>
        </row>
        <row r="512">
          <cell r="A512">
            <v>650</v>
          </cell>
          <cell r="B512" t="str">
            <v>Saldature pos.1-2 e 3-4</v>
          </cell>
          <cell r="G512">
            <v>0</v>
          </cell>
        </row>
        <row r="513">
          <cell r="A513">
            <v>650</v>
          </cell>
          <cell r="B513" t="str">
            <v>1 saldatura per ogni ferro pos. 2 e 1 saldatura per ogni ferro pos. 4 - L saldatura=5cm</v>
          </cell>
          <cell r="C513">
            <v>352</v>
          </cell>
          <cell r="F513">
            <v>0.05</v>
          </cell>
          <cell r="G513">
            <v>17.600000000000001</v>
          </cell>
        </row>
        <row r="514">
          <cell r="A514">
            <v>650</v>
          </cell>
          <cell r="G514">
            <v>0</v>
          </cell>
        </row>
        <row r="515">
          <cell r="A515">
            <v>650</v>
          </cell>
          <cell r="B515" t="str">
            <v>Ricostruzione baggioli di spalla (tipo A)</v>
          </cell>
          <cell r="G515">
            <v>0</v>
          </cell>
        </row>
        <row r="516">
          <cell r="A516">
            <v>650</v>
          </cell>
          <cell r="B516" t="str">
            <v>Saldature pos.1-2</v>
          </cell>
          <cell r="C516">
            <v>64</v>
          </cell>
          <cell r="F516">
            <v>0.05</v>
          </cell>
          <cell r="G516">
            <v>3.2</v>
          </cell>
        </row>
        <row r="517">
          <cell r="A517">
            <v>650</v>
          </cell>
          <cell r="B517" t="str">
            <v>Saldature pos.3</v>
          </cell>
          <cell r="C517">
            <v>8</v>
          </cell>
          <cell r="F517">
            <v>0.05</v>
          </cell>
          <cell r="G517">
            <v>0.4</v>
          </cell>
        </row>
        <row r="518">
          <cell r="A518">
            <v>660</v>
          </cell>
          <cell r="B518" t="str">
            <v>Rifacimento baggioli</v>
          </cell>
          <cell r="G518">
            <v>0</v>
          </cell>
        </row>
        <row r="519">
          <cell r="A519">
            <v>660</v>
          </cell>
          <cell r="B519" t="str">
            <v>Superficie singolo baggiolo 1,20x1,10mq. Si prevedono ulteriori 5cm di demolizione nel pulvino</v>
          </cell>
          <cell r="G519">
            <v>0</v>
          </cell>
        </row>
        <row r="520">
          <cell r="A520">
            <v>660</v>
          </cell>
          <cell r="B520" t="str">
            <v>Intervento tipo A (abbassamento baggioli)- demolizione completa e ricostruzione baggioli</v>
          </cell>
          <cell r="G520">
            <v>0</v>
          </cell>
        </row>
        <row r="521">
          <cell r="A521">
            <v>660</v>
          </cell>
          <cell r="B521" t="str">
            <v>dir. Napoli - n.2x28 baggioli - h media nuovo getto  16,8cm+5cm di scarifica pulvino</v>
          </cell>
          <cell r="C521">
            <v>56</v>
          </cell>
          <cell r="D521">
            <v>1.2</v>
          </cell>
          <cell r="E521">
            <v>1.1000000000000001</v>
          </cell>
          <cell r="F521">
            <v>0.218</v>
          </cell>
          <cell r="G521">
            <v>16.114999999999998</v>
          </cell>
        </row>
        <row r="522">
          <cell r="A522">
            <v>660</v>
          </cell>
          <cell r="B522" t="str">
            <v>dir. Bari - n.2x25 baggioli - h media nuovo getto 17,2cm+5cm di scarifica pulvino</v>
          </cell>
          <cell r="C522">
            <v>50</v>
          </cell>
          <cell r="D522">
            <v>1.2</v>
          </cell>
          <cell r="E522">
            <v>1.1000000000000001</v>
          </cell>
          <cell r="F522">
            <v>0.222</v>
          </cell>
          <cell r="G522">
            <v>14.651999999999999</v>
          </cell>
        </row>
        <row r="523">
          <cell r="A523">
            <v>660</v>
          </cell>
          <cell r="G523">
            <v>0</v>
          </cell>
        </row>
        <row r="524">
          <cell r="A524">
            <v>660</v>
          </cell>
          <cell r="B524" t="str">
            <v>Intervento tipo B (innalzamento baggioli)</v>
          </cell>
          <cell r="G524">
            <v>0</v>
          </cell>
        </row>
        <row r="525">
          <cell r="A525">
            <v>660</v>
          </cell>
          <cell r="B525" t="str">
            <v>dir. Bari - n.2x10 baggioli - h media nuovo getto 10cm</v>
          </cell>
          <cell r="C525">
            <v>20</v>
          </cell>
          <cell r="D525">
            <v>1.2</v>
          </cell>
          <cell r="E525">
            <v>1.1000000000000001</v>
          </cell>
          <cell r="F525">
            <v>0.1</v>
          </cell>
          <cell r="G525">
            <v>2.64</v>
          </cell>
        </row>
        <row r="526">
          <cell r="A526">
            <v>660</v>
          </cell>
          <cell r="B526" t="str">
            <v>dir. Napoli - n.2x10 baggioli - h media nuovo getto 10cm</v>
          </cell>
          <cell r="C526">
            <v>20</v>
          </cell>
          <cell r="D526">
            <v>1.2</v>
          </cell>
          <cell r="E526">
            <v>1.1000000000000001</v>
          </cell>
          <cell r="F526">
            <v>0.1</v>
          </cell>
          <cell r="G526">
            <v>2.64</v>
          </cell>
        </row>
        <row r="527">
          <cell r="A527">
            <v>660</v>
          </cell>
          <cell r="G527">
            <v>0</v>
          </cell>
        </row>
        <row r="528">
          <cell r="A528">
            <v>660</v>
          </cell>
          <cell r="G528">
            <v>0</v>
          </cell>
        </row>
        <row r="529">
          <cell r="A529">
            <v>670</v>
          </cell>
          <cell r="B529" t="str">
            <v>Rifacimento baggioli</v>
          </cell>
          <cell r="G529">
            <v>0</v>
          </cell>
        </row>
        <row r="530">
          <cell r="A530">
            <v>670</v>
          </cell>
          <cell r="B530" t="str">
            <v>Intervento tipo A (abbassamento baggioli)- ricostruzione baggioli</v>
          </cell>
          <cell r="G530">
            <v>0</v>
          </cell>
        </row>
        <row r="531">
          <cell r="A531">
            <v>670</v>
          </cell>
          <cell r="B531" t="str">
            <v>dir. Napoli - n.2x28 baggioli - h media nuovo getto  16,8cm+5cm di scarifica pulvino</v>
          </cell>
          <cell r="C531">
            <v>56</v>
          </cell>
          <cell r="D531">
            <v>4.5999999999999996</v>
          </cell>
          <cell r="F531">
            <v>0.218</v>
          </cell>
          <cell r="G531">
            <v>56.156999999999996</v>
          </cell>
        </row>
        <row r="532">
          <cell r="A532">
            <v>670</v>
          </cell>
          <cell r="B532" t="str">
            <v>dir. Bari - n.2x25 baggioli - h media nuovo getto 17,2cm+5cm di scarifica pulvino</v>
          </cell>
          <cell r="C532">
            <v>50</v>
          </cell>
          <cell r="D532">
            <v>4.5999999999999996</v>
          </cell>
          <cell r="F532">
            <v>0.222</v>
          </cell>
          <cell r="G532">
            <v>51.06</v>
          </cell>
        </row>
        <row r="533">
          <cell r="A533">
            <v>670</v>
          </cell>
          <cell r="G533">
            <v>0</v>
          </cell>
        </row>
        <row r="534">
          <cell r="A534">
            <v>670</v>
          </cell>
          <cell r="B534" t="str">
            <v>Intervento tipo B (innalzamento baggioli)</v>
          </cell>
          <cell r="G534">
            <v>0</v>
          </cell>
        </row>
        <row r="535">
          <cell r="A535">
            <v>670</v>
          </cell>
          <cell r="B535" t="str">
            <v>dir. Bari - n.2x10 baggioli - h media nuovo getto 10cm</v>
          </cell>
          <cell r="C535">
            <v>20</v>
          </cell>
          <cell r="D535">
            <v>4.5999999999999996</v>
          </cell>
          <cell r="F535">
            <v>0.1</v>
          </cell>
          <cell r="G535">
            <v>9.1999999999999993</v>
          </cell>
        </row>
        <row r="536">
          <cell r="A536">
            <v>670</v>
          </cell>
          <cell r="B536" t="str">
            <v>dir. Napoli - n.2x10 baggioli - h media nuovo getto 10cm</v>
          </cell>
          <cell r="C536">
            <v>20</v>
          </cell>
          <cell r="D536">
            <v>4.5999999999999996</v>
          </cell>
          <cell r="F536">
            <v>0.1</v>
          </cell>
          <cell r="G536">
            <v>9.1999999999999993</v>
          </cell>
        </row>
        <row r="537">
          <cell r="A537">
            <v>680</v>
          </cell>
          <cell r="B537" t="str">
            <v>Ricostruzione baggioli di pila</v>
          </cell>
          <cell r="G537">
            <v>0</v>
          </cell>
        </row>
        <row r="538">
          <cell r="A538">
            <v>680</v>
          </cell>
          <cell r="B538" t="str">
            <v>Intervento tipo A</v>
          </cell>
          <cell r="G538">
            <v>0</v>
          </cell>
        </row>
        <row r="539">
          <cell r="A539">
            <v>680</v>
          </cell>
          <cell r="B539" t="str">
            <v>dir. Napoli - n.2x28 baggioli</v>
          </cell>
          <cell r="G539">
            <v>0</v>
          </cell>
        </row>
        <row r="540">
          <cell r="A540">
            <v>680</v>
          </cell>
          <cell r="B540" t="str">
            <v xml:space="preserve">dir. Bari - n.2x25 baggioli </v>
          </cell>
          <cell r="G540">
            <v>0</v>
          </cell>
        </row>
        <row r="541">
          <cell r="A541">
            <v>680</v>
          </cell>
          <cell r="B541" t="str">
            <v>pos. 2 e pos.4 - 22+22Ø16 Lmedia 0,56m</v>
          </cell>
          <cell r="C541">
            <v>4664</v>
          </cell>
          <cell r="G541">
            <v>4664</v>
          </cell>
        </row>
        <row r="542">
          <cell r="A542">
            <v>690</v>
          </cell>
          <cell r="B542" t="str">
            <v>Intervento tipo C (abbassamento baggioli e livellamento con pulvino) - ripristino di 2cm</v>
          </cell>
          <cell r="G542">
            <v>0</v>
          </cell>
        </row>
        <row r="543">
          <cell r="A543">
            <v>690</v>
          </cell>
          <cell r="B543" t="str">
            <v>dir. Napoli - n.2x2 baggioli</v>
          </cell>
          <cell r="C543">
            <v>4</v>
          </cell>
          <cell r="D543">
            <v>12</v>
          </cell>
          <cell r="E543">
            <v>11</v>
          </cell>
          <cell r="F543">
            <v>0.2</v>
          </cell>
          <cell r="G543">
            <v>105.6</v>
          </cell>
        </row>
        <row r="544">
          <cell r="A544">
            <v>690</v>
          </cell>
          <cell r="B544" t="str">
            <v xml:space="preserve">dir. Bari - n.2x5 baggioli </v>
          </cell>
          <cell r="C544">
            <v>10</v>
          </cell>
          <cell r="D544">
            <v>12</v>
          </cell>
          <cell r="E544">
            <v>11</v>
          </cell>
          <cell r="F544">
            <v>0.2</v>
          </cell>
          <cell r="G544">
            <v>264</v>
          </cell>
        </row>
        <row r="545">
          <cell r="A545">
            <v>700</v>
          </cell>
          <cell r="B545" t="str">
            <v>Demolizione baggioli di spalla - primi 2cm</v>
          </cell>
          <cell r="G545">
            <v>0</v>
          </cell>
        </row>
        <row r="546">
          <cell r="A546">
            <v>700</v>
          </cell>
          <cell r="B546" t="str">
            <v>Tipo A) n.4+4 baggioli dimensioni 1,20X1,37 hmedia di demolizione 20+5cm</v>
          </cell>
          <cell r="C546">
            <v>8</v>
          </cell>
          <cell r="D546">
            <v>1.6439999999999999</v>
          </cell>
          <cell r="G546">
            <v>13.151999999999999</v>
          </cell>
        </row>
        <row r="547">
          <cell r="A547">
            <v>700</v>
          </cell>
          <cell r="B547" t="str">
            <v>Scarifica bordi laterali (1,2+1,1+1,2) spessore 5cm altezza 20+5cm</v>
          </cell>
          <cell r="C547">
            <v>8</v>
          </cell>
          <cell r="D547">
            <v>3.5</v>
          </cell>
          <cell r="F547">
            <v>0.25</v>
          </cell>
          <cell r="G547">
            <v>7</v>
          </cell>
        </row>
        <row r="548">
          <cell r="A548">
            <v>700</v>
          </cell>
          <cell r="B548" t="str">
            <v>Tipo B) n.4+4 baggioli dimensioni 1,20X1,37 hmedia di demolizione 1+5cm</v>
          </cell>
          <cell r="C548">
            <v>8</v>
          </cell>
          <cell r="D548">
            <v>1.6439999999999999</v>
          </cell>
          <cell r="G548">
            <v>13.151999999999999</v>
          </cell>
        </row>
        <row r="549">
          <cell r="A549">
            <v>700</v>
          </cell>
          <cell r="B549" t="str">
            <v>Scarifica bordi laterali (1,2+1,1+1,2) spessore 5cm altezza 1+5cm</v>
          </cell>
          <cell r="C549">
            <v>8</v>
          </cell>
          <cell r="D549">
            <v>3.5</v>
          </cell>
          <cell r="F549">
            <v>0.06</v>
          </cell>
          <cell r="G549">
            <v>1.68</v>
          </cell>
        </row>
        <row r="550">
          <cell r="A550">
            <v>700</v>
          </cell>
          <cell r="B550" t="str">
            <v>Scasso tra le travi - spalle</v>
          </cell>
          <cell r="G550">
            <v>0</v>
          </cell>
        </row>
        <row r="551">
          <cell r="A551">
            <v>700</v>
          </cell>
          <cell r="B551" t="str">
            <v>n. 4+4 scassi - Area 1,4x1,47 - h=0,35m</v>
          </cell>
          <cell r="C551">
            <v>8</v>
          </cell>
          <cell r="D551">
            <v>1.4</v>
          </cell>
          <cell r="E551">
            <v>1.47</v>
          </cell>
          <cell r="G551">
            <v>16.463999999999999</v>
          </cell>
        </row>
        <row r="552">
          <cell r="A552">
            <v>710</v>
          </cell>
          <cell r="B552" t="str">
            <v>Intervento e: Fase 2</v>
          </cell>
          <cell r="G552">
            <v>0</v>
          </cell>
        </row>
        <row r="553">
          <cell r="A553">
            <v>710</v>
          </cell>
          <cell r="B553" t="str">
            <v>Scalpellatura superficiale baggioli esistenti - ulteriori  cm</v>
          </cell>
          <cell r="G553">
            <v>0</v>
          </cell>
        </row>
        <row r="554">
          <cell r="A554">
            <v>710</v>
          </cell>
          <cell r="B554" t="str">
            <v>Tipo A) n.4+4 baggioli dimensioni 1,20X1,37 hmedia di demolizione 20+5cm</v>
          </cell>
          <cell r="C554">
            <v>8</v>
          </cell>
          <cell r="D554">
            <v>1.6439999999999999</v>
          </cell>
          <cell r="F554">
            <v>23</v>
          </cell>
          <cell r="G554">
            <v>302.49599999999998</v>
          </cell>
        </row>
        <row r="555">
          <cell r="A555">
            <v>710</v>
          </cell>
          <cell r="B555" t="str">
            <v>Scarifica bordi laterali (1,2+1,1+1,2) spessore 5cm altezza 20+5cm</v>
          </cell>
          <cell r="C555">
            <v>8</v>
          </cell>
          <cell r="D555">
            <v>3.5</v>
          </cell>
          <cell r="E555">
            <v>0.25</v>
          </cell>
          <cell r="F555">
            <v>3</v>
          </cell>
          <cell r="G555">
            <v>21</v>
          </cell>
        </row>
        <row r="556">
          <cell r="A556">
            <v>710</v>
          </cell>
          <cell r="B556" t="str">
            <v>Tipo B) n.4+4 baggioli dimensioni 1,20X1,37 hmedia di demolizione 1+5cm</v>
          </cell>
          <cell r="C556">
            <v>8</v>
          </cell>
          <cell r="D556">
            <v>1.6439999999999999</v>
          </cell>
          <cell r="F556">
            <v>4</v>
          </cell>
          <cell r="G556">
            <v>52.607999999999997</v>
          </cell>
        </row>
        <row r="557">
          <cell r="A557">
            <v>710</v>
          </cell>
          <cell r="B557" t="str">
            <v>Scarifica bordi laterali (1,2+1,1+1,2) spessore 5cm altezza 1+5cm</v>
          </cell>
          <cell r="C557">
            <v>8</v>
          </cell>
          <cell r="D557">
            <v>3.5</v>
          </cell>
          <cell r="E557">
            <v>0.06</v>
          </cell>
          <cell r="F557">
            <v>3</v>
          </cell>
          <cell r="G557">
            <v>5.04</v>
          </cell>
        </row>
        <row r="558">
          <cell r="A558">
            <v>710</v>
          </cell>
          <cell r="B558" t="str">
            <v>Scasso tra le travi - spalle</v>
          </cell>
          <cell r="G558">
            <v>0</v>
          </cell>
        </row>
        <row r="559">
          <cell r="A559">
            <v>710</v>
          </cell>
          <cell r="B559" t="str">
            <v>n. 4+4 scassi - Area 1,4x1,47 - h=35cm</v>
          </cell>
          <cell r="C559">
            <v>8</v>
          </cell>
          <cell r="D559">
            <v>1.4</v>
          </cell>
          <cell r="E559">
            <v>1.47</v>
          </cell>
          <cell r="F559">
            <v>33</v>
          </cell>
          <cell r="G559">
            <v>543.31200000000001</v>
          </cell>
        </row>
        <row r="560">
          <cell r="A560">
            <v>720</v>
          </cell>
          <cell r="B560" t="str">
            <v>Intervento E: Fase 2</v>
          </cell>
          <cell r="G560">
            <v>0</v>
          </cell>
        </row>
        <row r="561">
          <cell r="A561">
            <v>720</v>
          </cell>
          <cell r="B561" t="str">
            <v>Ripristino baggioli</v>
          </cell>
          <cell r="G561">
            <v>0</v>
          </cell>
        </row>
        <row r="562">
          <cell r="A562">
            <v>720</v>
          </cell>
          <cell r="B562" t="str">
            <v>Tipo A) n.4+4 baggioli dimensioni 1,20X1,37 hmedia di ricostruzione 5cm</v>
          </cell>
          <cell r="C562">
            <v>8</v>
          </cell>
          <cell r="D562">
            <v>164.4</v>
          </cell>
          <cell r="F562">
            <v>0.5</v>
          </cell>
          <cell r="G562">
            <v>657.6</v>
          </cell>
        </row>
        <row r="563">
          <cell r="A563">
            <v>720</v>
          </cell>
          <cell r="B563" t="str">
            <v>Bordi laterali (1,2+1,1+1,2) spessore rispristino 5cm altezza 20+5cm</v>
          </cell>
          <cell r="C563">
            <v>8</v>
          </cell>
          <cell r="D563">
            <v>35</v>
          </cell>
          <cell r="E563">
            <v>2.5</v>
          </cell>
          <cell r="F563">
            <v>0.5</v>
          </cell>
          <cell r="G563">
            <v>350</v>
          </cell>
        </row>
        <row r="564">
          <cell r="A564">
            <v>720</v>
          </cell>
          <cell r="B564" t="str">
            <v>Tipo B) n.4+4 baggioli dimensioni 1,20X1,37 hmedia di ricostruzione 5cm</v>
          </cell>
          <cell r="C564">
            <v>8</v>
          </cell>
          <cell r="D564">
            <v>164.4</v>
          </cell>
          <cell r="F564">
            <v>0.5</v>
          </cell>
          <cell r="G564">
            <v>657.6</v>
          </cell>
        </row>
        <row r="565">
          <cell r="A565">
            <v>720</v>
          </cell>
          <cell r="B565" t="str">
            <v>Bordi laterali (1,2+1,1+1,2) spessore rispristino 5cm altezza 5cm</v>
          </cell>
          <cell r="C565">
            <v>8</v>
          </cell>
          <cell r="D565">
            <v>35</v>
          </cell>
          <cell r="E565">
            <v>0.5</v>
          </cell>
          <cell r="F565">
            <v>0.5</v>
          </cell>
          <cell r="G565">
            <v>70</v>
          </cell>
        </row>
        <row r="566">
          <cell r="A566">
            <v>720</v>
          </cell>
          <cell r="G566">
            <v>0</v>
          </cell>
        </row>
        <row r="567">
          <cell r="A567">
            <v>720</v>
          </cell>
          <cell r="B567" t="str">
            <v>Intervento e: Fase 2</v>
          </cell>
          <cell r="G567">
            <v>0</v>
          </cell>
        </row>
        <row r="568">
          <cell r="A568">
            <v>720</v>
          </cell>
          <cell r="B568" t="str">
            <v>Scasso tra le travi - spalle - ripristino</v>
          </cell>
          <cell r="G568">
            <v>0</v>
          </cell>
        </row>
        <row r="569">
          <cell r="A569">
            <v>720</v>
          </cell>
          <cell r="B569" t="str">
            <v>n. 4+4 scassi - Area 1,4x1,47 - h=35cm</v>
          </cell>
          <cell r="C569">
            <v>8</v>
          </cell>
          <cell r="D569">
            <v>14</v>
          </cell>
          <cell r="E569">
            <v>14.7</v>
          </cell>
          <cell r="F569">
            <v>0.5</v>
          </cell>
          <cell r="G569">
            <v>823.2</v>
          </cell>
        </row>
        <row r="570">
          <cell r="A570">
            <v>730</v>
          </cell>
          <cell r="B570" t="str">
            <v>Intervento e: Fase 2</v>
          </cell>
          <cell r="G570">
            <v>0</v>
          </cell>
        </row>
        <row r="571">
          <cell r="A571">
            <v>730</v>
          </cell>
          <cell r="B571" t="str">
            <v>Scasso tra le travi - spalle - ripristino</v>
          </cell>
          <cell r="G571">
            <v>0</v>
          </cell>
        </row>
        <row r="572">
          <cell r="A572">
            <v>730</v>
          </cell>
          <cell r="B572" t="str">
            <v>n. 4+4 scassi - Area 1,4x1,47 - h=35cm</v>
          </cell>
          <cell r="C572">
            <v>8</v>
          </cell>
          <cell r="D572">
            <v>4.34</v>
          </cell>
          <cell r="F572">
            <v>0.33</v>
          </cell>
          <cell r="G572">
            <v>11.458</v>
          </cell>
        </row>
        <row r="573">
          <cell r="A573">
            <v>740</v>
          </cell>
          <cell r="B573" t="str">
            <v>Intervento F:</v>
          </cell>
          <cell r="G573">
            <v>0</v>
          </cell>
        </row>
        <row r="574">
          <cell r="A574">
            <v>740</v>
          </cell>
          <cell r="B574" t="str">
            <v>Sostituzione appoggi: 2000,00 Kn/cad</v>
          </cell>
          <cell r="C574">
            <v>88</v>
          </cell>
          <cell r="D574">
            <v>1500</v>
          </cell>
          <cell r="G574">
            <v>132000</v>
          </cell>
        </row>
        <row r="575">
          <cell r="A575">
            <v>750</v>
          </cell>
          <cell r="B575" t="str">
            <v>Intervento F:</v>
          </cell>
          <cell r="G575">
            <v>0</v>
          </cell>
        </row>
        <row r="576">
          <cell r="A576">
            <v>750</v>
          </cell>
          <cell r="B576" t="str">
            <v>Sostituzione appoggi: 2000,00 Kn/cad</v>
          </cell>
          <cell r="C576">
            <v>88</v>
          </cell>
          <cell r="D576">
            <v>500</v>
          </cell>
          <cell r="G576">
            <v>44000</v>
          </cell>
        </row>
        <row r="577">
          <cell r="A577">
            <v>750</v>
          </cell>
          <cell r="G577">
            <v>0</v>
          </cell>
        </row>
        <row r="578">
          <cell r="A578">
            <v>760</v>
          </cell>
          <cell r="B578" t="str">
            <v>Intervento F:</v>
          </cell>
          <cell r="G578">
            <v>0</v>
          </cell>
        </row>
        <row r="579">
          <cell r="A579">
            <v>760</v>
          </cell>
          <cell r="B579" t="str">
            <v>Vedi voce B.07.006.b + B.07.008.b- €350.240,00</v>
          </cell>
          <cell r="D579">
            <v>3502.4</v>
          </cell>
          <cell r="G579">
            <v>3502.4</v>
          </cell>
        </row>
        <row r="580">
          <cell r="A580">
            <v>760</v>
          </cell>
          <cell r="G580">
            <v>0</v>
          </cell>
        </row>
        <row r="581">
          <cell r="A581">
            <v>770</v>
          </cell>
          <cell r="B581" t="str">
            <v>Intervento F:</v>
          </cell>
          <cell r="G581">
            <v>0</v>
          </cell>
        </row>
        <row r="582">
          <cell r="A582">
            <v>770</v>
          </cell>
          <cell r="B582" t="str">
            <v>Vedi voce B.07.006.b + B.07.008.b- €350.240,00</v>
          </cell>
          <cell r="D582">
            <v>3502.4</v>
          </cell>
          <cell r="G582">
            <v>3502.4</v>
          </cell>
        </row>
        <row r="583">
          <cell r="A583">
            <v>770</v>
          </cell>
          <cell r="G583">
            <v>0</v>
          </cell>
        </row>
        <row r="584">
          <cell r="A584">
            <v>780</v>
          </cell>
          <cell r="B584" t="str">
            <v>Intervento F:</v>
          </cell>
          <cell r="G584">
            <v>0</v>
          </cell>
        </row>
        <row r="585">
          <cell r="A585">
            <v>780</v>
          </cell>
          <cell r="B585" t="str">
            <v xml:space="preserve">Isolatori elastomerici - Area elastomero=2,5*2,5*3,14=19,625dmc; H = 2,87dm (comprensivo di piastre) </v>
          </cell>
          <cell r="C585">
            <v>88</v>
          </cell>
          <cell r="D585">
            <v>19.625</v>
          </cell>
          <cell r="F585">
            <v>2.87</v>
          </cell>
          <cell r="G585">
            <v>4956.49</v>
          </cell>
        </row>
        <row r="586">
          <cell r="A586">
            <v>790</v>
          </cell>
          <cell r="B586" t="str">
            <v>Intervento F:</v>
          </cell>
          <cell r="G586">
            <v>0</v>
          </cell>
        </row>
        <row r="587">
          <cell r="A587">
            <v>790</v>
          </cell>
          <cell r="B587" t="str">
            <v xml:space="preserve">Isolatori elastomerici -  vedi B.07.025.d </v>
          </cell>
          <cell r="D587">
            <v>4078.6959999999999</v>
          </cell>
          <cell r="G587">
            <v>4078.6959999999999</v>
          </cell>
        </row>
        <row r="588">
          <cell r="A588">
            <v>800</v>
          </cell>
          <cell r="B588" t="str">
            <v>Intervento F:</v>
          </cell>
          <cell r="G588">
            <v>0</v>
          </cell>
        </row>
        <row r="589">
          <cell r="A589">
            <v>800</v>
          </cell>
          <cell r="B589" t="str">
            <v>Fase 2:</v>
          </cell>
          <cell r="G589">
            <v>0</v>
          </cell>
        </row>
        <row r="590">
          <cell r="A590">
            <v>800</v>
          </cell>
          <cell r="B590" t="str">
            <v>Piastre isolatori n.2/isolatore 0,55x0,55x0,025mc</v>
          </cell>
          <cell r="C590">
            <v>176</v>
          </cell>
          <cell r="D590">
            <v>0.55000000000000004</v>
          </cell>
          <cell r="E590">
            <v>0.55000000000000004</v>
          </cell>
          <cell r="F590">
            <v>196.25</v>
          </cell>
          <cell r="G590">
            <v>10448.35</v>
          </cell>
        </row>
        <row r="591">
          <cell r="A591">
            <v>800</v>
          </cell>
          <cell r="B591" t="str">
            <v>bullonerie: M20</v>
          </cell>
          <cell r="C591">
            <v>528</v>
          </cell>
          <cell r="D591">
            <v>0.4</v>
          </cell>
          <cell r="F591">
            <v>2.4660000000000002</v>
          </cell>
          <cell r="G591">
            <v>520.81899999999996</v>
          </cell>
        </row>
        <row r="592">
          <cell r="A592">
            <v>810</v>
          </cell>
          <cell r="B592" t="str">
            <v>Intervento F:</v>
          </cell>
          <cell r="G592">
            <v>0</v>
          </cell>
        </row>
        <row r="593">
          <cell r="A593">
            <v>810</v>
          </cell>
          <cell r="B593" t="str">
            <v>Shock Trasmitter per giunto pila 5</v>
          </cell>
          <cell r="G593">
            <v>0</v>
          </cell>
        </row>
        <row r="594">
          <cell r="A594">
            <v>810</v>
          </cell>
          <cell r="B594" t="str">
            <v>n.4 longitudinali</v>
          </cell>
          <cell r="C594">
            <v>4</v>
          </cell>
          <cell r="F594">
            <v>250</v>
          </cell>
          <cell r="G594">
            <v>1000</v>
          </cell>
        </row>
        <row r="595">
          <cell r="A595">
            <v>810</v>
          </cell>
          <cell r="B595" t="str">
            <v>Shock Trasmitter per giunto pila 6</v>
          </cell>
          <cell r="G595">
            <v>0</v>
          </cell>
        </row>
        <row r="596">
          <cell r="A596">
            <v>810</v>
          </cell>
          <cell r="B596" t="str">
            <v>n.4 longitudinali</v>
          </cell>
          <cell r="C596">
            <v>4</v>
          </cell>
          <cell r="F596">
            <v>250</v>
          </cell>
          <cell r="G596">
            <v>1000</v>
          </cell>
        </row>
        <row r="597">
          <cell r="A597">
            <v>820</v>
          </cell>
          <cell r="B597" t="str">
            <v>Intervento D2:</v>
          </cell>
          <cell r="G597">
            <v>0</v>
          </cell>
        </row>
        <row r="598">
          <cell r="A598">
            <v>820</v>
          </cell>
          <cell r="B598" t="str">
            <v>Sostutizione giunto pila 5</v>
          </cell>
          <cell r="G598">
            <v>0</v>
          </cell>
        </row>
        <row r="599">
          <cell r="A599">
            <v>820</v>
          </cell>
          <cell r="B599" t="str">
            <v>Carpenteria metallica  shock trasmitter</v>
          </cell>
          <cell r="F599">
            <v>1000</v>
          </cell>
          <cell r="G599">
            <v>1000</v>
          </cell>
        </row>
        <row r="600">
          <cell r="A600">
            <v>820</v>
          </cell>
          <cell r="B600" t="str">
            <v>Bulloni piastre shock trasmitter - n.80 barre Ø24 L=25cm - peso unitario 3,551kg/ml</v>
          </cell>
          <cell r="C600">
            <v>80</v>
          </cell>
          <cell r="D600">
            <v>0.25</v>
          </cell>
          <cell r="F600">
            <v>3.5510000000000002</v>
          </cell>
          <cell r="G600">
            <v>71.02</v>
          </cell>
        </row>
        <row r="601">
          <cell r="A601">
            <v>820</v>
          </cell>
          <cell r="B601" t="str">
            <v>Sostutizione giunto pila 6</v>
          </cell>
          <cell r="G601">
            <v>0</v>
          </cell>
        </row>
        <row r="602">
          <cell r="A602">
            <v>820</v>
          </cell>
          <cell r="B602" t="str">
            <v>Carpenteria metallica  shock trasmitter</v>
          </cell>
          <cell r="F602">
            <v>1000</v>
          </cell>
          <cell r="G602">
            <v>1000</v>
          </cell>
        </row>
        <row r="603">
          <cell r="A603">
            <v>820</v>
          </cell>
          <cell r="B603" t="str">
            <v>Bulloni piastre shock trasmitter - n.80 barre Ø24 L=25cm - peso unitario 3,551kg/ml</v>
          </cell>
          <cell r="C603">
            <v>80</v>
          </cell>
          <cell r="D603">
            <v>0.25</v>
          </cell>
          <cell r="F603">
            <v>3.5510000000000002</v>
          </cell>
          <cell r="G603">
            <v>71.02</v>
          </cell>
        </row>
        <row r="604">
          <cell r="A604">
            <v>820</v>
          </cell>
          <cell r="B604" t="str">
            <v>Ritegni sismici trasversali di impalcato - peso unitario 350kg/cad</v>
          </cell>
          <cell r="C604">
            <v>4</v>
          </cell>
          <cell r="F604">
            <v>350</v>
          </cell>
          <cell r="G604">
            <v>1400</v>
          </cell>
        </row>
        <row r="605">
          <cell r="A605">
            <v>820</v>
          </cell>
          <cell r="G605">
            <v>0</v>
          </cell>
        </row>
        <row r="606">
          <cell r="A606">
            <v>830</v>
          </cell>
          <cell r="B606" t="str">
            <v>Intervento D2:</v>
          </cell>
          <cell r="G606">
            <v>0</v>
          </cell>
        </row>
        <row r="607">
          <cell r="A607">
            <v>830</v>
          </cell>
          <cell r="B607" t="str">
            <v>Sostutizione giunto pila 5</v>
          </cell>
          <cell r="G607">
            <v>0</v>
          </cell>
        </row>
        <row r="608">
          <cell r="A608">
            <v>830</v>
          </cell>
          <cell r="B608" t="str">
            <v>Bulloni piastre shock trasmitter - n.80 barre Ø24 L=25cm - peso unitario 3,551kg/ml</v>
          </cell>
          <cell r="C608">
            <v>80</v>
          </cell>
          <cell r="G608">
            <v>80</v>
          </cell>
        </row>
        <row r="609">
          <cell r="A609">
            <v>830</v>
          </cell>
          <cell r="B609" t="str">
            <v>Inghisaggio bulloni piastre ritegni sismici trasversali - n.48 fori Ø30 L=15cm</v>
          </cell>
          <cell r="C609">
            <v>48</v>
          </cell>
          <cell r="G609">
            <v>48</v>
          </cell>
        </row>
        <row r="610">
          <cell r="A610">
            <v>830</v>
          </cell>
          <cell r="B610" t="str">
            <v>Sostutizione giunto pila 6</v>
          </cell>
          <cell r="G610">
            <v>0</v>
          </cell>
        </row>
        <row r="611">
          <cell r="A611">
            <v>830</v>
          </cell>
          <cell r="B611" t="str">
            <v>Bulloni piastre shock trasmitter - n.80 barre Ø24 L=25cm - peso unitario 3,551kg/ml</v>
          </cell>
          <cell r="C611">
            <v>80</v>
          </cell>
          <cell r="G611">
            <v>80</v>
          </cell>
        </row>
        <row r="612">
          <cell r="A612">
            <v>830</v>
          </cell>
          <cell r="B612" t="str">
            <v>Inghisaggio bulloni piastre ritegni sismici trasversali - n.48 fori Ø30 L=15cm</v>
          </cell>
          <cell r="C612">
            <v>48</v>
          </cell>
          <cell r="G612">
            <v>48</v>
          </cell>
        </row>
        <row r="613">
          <cell r="A613">
            <v>840</v>
          </cell>
          <cell r="B613" t="str">
            <v>Intervento F:</v>
          </cell>
          <cell r="G613">
            <v>0</v>
          </cell>
        </row>
        <row r="614">
          <cell r="A614">
            <v>840</v>
          </cell>
          <cell r="B614" t="str">
            <v>Fase 1:</v>
          </cell>
          <cell r="G614">
            <v>0</v>
          </cell>
        </row>
        <row r="615">
          <cell r="A615">
            <v>840</v>
          </cell>
          <cell r="B615" t="str">
            <v>Sollevamento spalle: singola testata 370 Ton</v>
          </cell>
          <cell r="C615">
            <v>4</v>
          </cell>
          <cell r="D615">
            <v>300</v>
          </cell>
          <cell r="G615">
            <v>1200</v>
          </cell>
        </row>
        <row r="616">
          <cell r="A616">
            <v>840</v>
          </cell>
          <cell r="B616" t="str">
            <v>Sollevamento pile: testate contrapposte 640 Ton</v>
          </cell>
          <cell r="C616">
            <v>20</v>
          </cell>
          <cell r="D616">
            <v>300</v>
          </cell>
          <cell r="G616">
            <v>6000</v>
          </cell>
        </row>
        <row r="617">
          <cell r="A617">
            <v>850</v>
          </cell>
          <cell r="B617" t="str">
            <v>Intervento F:</v>
          </cell>
          <cell r="G617">
            <v>0</v>
          </cell>
        </row>
        <row r="618">
          <cell r="A618">
            <v>850</v>
          </cell>
          <cell r="B618" t="str">
            <v>Fase 1:</v>
          </cell>
          <cell r="G618">
            <v>0</v>
          </cell>
        </row>
        <row r="619">
          <cell r="A619">
            <v>850</v>
          </cell>
          <cell r="B619" t="str">
            <v>Sollevamento spalle: singola testata 370 Ton</v>
          </cell>
          <cell r="C619">
            <v>4</v>
          </cell>
          <cell r="D619">
            <v>70</v>
          </cell>
          <cell r="G619">
            <v>280</v>
          </cell>
        </row>
        <row r="620">
          <cell r="A620">
            <v>850</v>
          </cell>
          <cell r="B620" t="str">
            <v>Sollevamento pile: testate contrapposte 640 Ton</v>
          </cell>
          <cell r="C620">
            <v>20</v>
          </cell>
          <cell r="D620">
            <v>200</v>
          </cell>
          <cell r="G620">
            <v>4000</v>
          </cell>
        </row>
        <row r="621">
          <cell r="A621">
            <v>860</v>
          </cell>
          <cell r="B621" t="str">
            <v>Intervento F:</v>
          </cell>
          <cell r="G621">
            <v>0</v>
          </cell>
        </row>
        <row r="622">
          <cell r="A622">
            <v>860</v>
          </cell>
          <cell r="B622" t="str">
            <v>Fase 1:</v>
          </cell>
          <cell r="G622">
            <v>0</v>
          </cell>
        </row>
        <row r="623">
          <cell r="A623">
            <v>860</v>
          </cell>
          <cell r="B623" t="str">
            <v>Sollevamento pile: testate contrapposte 640 Ton</v>
          </cell>
          <cell r="C623">
            <v>20</v>
          </cell>
          <cell r="D623">
            <v>140</v>
          </cell>
          <cell r="G623">
            <v>2800</v>
          </cell>
        </row>
        <row r="624">
          <cell r="A624">
            <v>870</v>
          </cell>
          <cell r="B624" t="str">
            <v>Intervento F:</v>
          </cell>
          <cell r="G624">
            <v>0</v>
          </cell>
        </row>
        <row r="625">
          <cell r="A625">
            <v>870</v>
          </cell>
          <cell r="B625" t="str">
            <v>Fase 2: Fine corsa</v>
          </cell>
          <cell r="G625">
            <v>0</v>
          </cell>
        </row>
        <row r="626">
          <cell r="A626">
            <v>870</v>
          </cell>
          <cell r="B626" t="str">
            <v>Pile: Fine corsa 1,20x0,60 n.4 per pila; Fine corsa 0,80x0,65 n.4 per pila; h fine corsa=0,60m</v>
          </cell>
          <cell r="G626">
            <v>0</v>
          </cell>
        </row>
        <row r="627">
          <cell r="A627">
            <v>870</v>
          </cell>
          <cell r="B627" t="str">
            <v>Spalle: Fine corsa 1,20x0,60 n.2 per Spalla; h fine corsa=0,45m</v>
          </cell>
          <cell r="G627">
            <v>0</v>
          </cell>
        </row>
        <row r="628">
          <cell r="A628">
            <v>870</v>
          </cell>
          <cell r="B628" t="str">
            <v>Scarifica 2cm di5 cm totali di spessore</v>
          </cell>
          <cell r="G628">
            <v>0</v>
          </cell>
        </row>
        <row r="629">
          <cell r="A629">
            <v>870</v>
          </cell>
          <cell r="B629" t="str">
            <v>Pile</v>
          </cell>
          <cell r="C629">
            <v>40</v>
          </cell>
          <cell r="D629">
            <v>1.2</v>
          </cell>
          <cell r="E629">
            <v>0.6</v>
          </cell>
          <cell r="G629">
            <v>28.8</v>
          </cell>
        </row>
        <row r="630">
          <cell r="A630">
            <v>870</v>
          </cell>
          <cell r="B630" t="str">
            <v>Pile</v>
          </cell>
          <cell r="C630">
            <v>40</v>
          </cell>
          <cell r="D630">
            <v>0.8</v>
          </cell>
          <cell r="E630">
            <v>0.65</v>
          </cell>
          <cell r="G630">
            <v>20.8</v>
          </cell>
        </row>
        <row r="631">
          <cell r="A631">
            <v>870</v>
          </cell>
          <cell r="B631" t="str">
            <v>Spalle</v>
          </cell>
          <cell r="C631">
            <v>4</v>
          </cell>
          <cell r="D631">
            <v>1.2</v>
          </cell>
          <cell r="E631">
            <v>0.45</v>
          </cell>
          <cell r="G631">
            <v>2.16</v>
          </cell>
        </row>
        <row r="632">
          <cell r="A632">
            <v>880</v>
          </cell>
          <cell r="B632" t="str">
            <v>Intervento F:</v>
          </cell>
          <cell r="G632">
            <v>0</v>
          </cell>
        </row>
        <row r="633">
          <cell r="A633">
            <v>880</v>
          </cell>
          <cell r="B633" t="str">
            <v>Fase 2: Fine corsa</v>
          </cell>
          <cell r="G633">
            <v>0</v>
          </cell>
        </row>
        <row r="634">
          <cell r="A634">
            <v>880</v>
          </cell>
          <cell r="B634" t="str">
            <v>Pile: Fine corsa 1,20x0,60 n.4 per pila; Fine corsa 0,80x0,65 n.4 per pila; h fine corsa=0,60m</v>
          </cell>
          <cell r="G634">
            <v>0</v>
          </cell>
        </row>
        <row r="635">
          <cell r="A635">
            <v>880</v>
          </cell>
          <cell r="B635" t="str">
            <v>Spalle: Fine corsa 1,20x0,60 n.2 per Spalla; h fine corsa=0,45m</v>
          </cell>
          <cell r="G635">
            <v>0</v>
          </cell>
        </row>
        <row r="636">
          <cell r="A636">
            <v>880</v>
          </cell>
          <cell r="B636" t="str">
            <v>Scarifica 2cm di5 cm totali di spessore</v>
          </cell>
          <cell r="G636">
            <v>0</v>
          </cell>
        </row>
        <row r="637">
          <cell r="A637">
            <v>880</v>
          </cell>
          <cell r="B637" t="str">
            <v>Pile</v>
          </cell>
          <cell r="C637">
            <v>40</v>
          </cell>
          <cell r="D637">
            <v>1.2</v>
          </cell>
          <cell r="E637">
            <v>0.6</v>
          </cell>
          <cell r="F637">
            <v>3</v>
          </cell>
          <cell r="G637">
            <v>86.4</v>
          </cell>
        </row>
        <row r="638">
          <cell r="A638">
            <v>880</v>
          </cell>
          <cell r="B638" t="str">
            <v>Pile</v>
          </cell>
          <cell r="C638">
            <v>40</v>
          </cell>
          <cell r="D638">
            <v>0.8</v>
          </cell>
          <cell r="E638">
            <v>0.65</v>
          </cell>
          <cell r="F638">
            <v>3</v>
          </cell>
          <cell r="G638">
            <v>62.4</v>
          </cell>
        </row>
        <row r="639">
          <cell r="A639">
            <v>880</v>
          </cell>
          <cell r="B639" t="str">
            <v>Spalle</v>
          </cell>
          <cell r="C639">
            <v>4</v>
          </cell>
          <cell r="D639">
            <v>1.2</v>
          </cell>
          <cell r="E639">
            <v>0.45</v>
          </cell>
          <cell r="F639">
            <v>3</v>
          </cell>
          <cell r="G639">
            <v>6.48</v>
          </cell>
        </row>
        <row r="640">
          <cell r="A640">
            <v>880</v>
          </cell>
          <cell r="G640">
            <v>0</v>
          </cell>
        </row>
        <row r="641">
          <cell r="A641">
            <v>890</v>
          </cell>
          <cell r="B641" t="str">
            <v>Intervento F:</v>
          </cell>
          <cell r="G641">
            <v>0</v>
          </cell>
        </row>
        <row r="642">
          <cell r="A642">
            <v>890</v>
          </cell>
          <cell r="B642" t="str">
            <v>Fase 2: Fine corsa</v>
          </cell>
          <cell r="G642">
            <v>0</v>
          </cell>
        </row>
        <row r="643">
          <cell r="A643">
            <v>890</v>
          </cell>
          <cell r="B643" t="str">
            <v>Pile: Fine corsa 1,20x0,60 n.4 per pila; Fine corsa 0,80x0,65 n.4 per pila; h fine corsa=0,60m</v>
          </cell>
          <cell r="G643">
            <v>0</v>
          </cell>
        </row>
        <row r="644">
          <cell r="A644">
            <v>890</v>
          </cell>
          <cell r="B644" t="str">
            <v>Spalle: Fine corsa 1,20x0,60 n.2 per Spalla; h fine corsa=0,45m</v>
          </cell>
          <cell r="G644">
            <v>0</v>
          </cell>
        </row>
        <row r="645">
          <cell r="A645">
            <v>890</v>
          </cell>
          <cell r="B645" t="str">
            <v>Pile</v>
          </cell>
          <cell r="C645">
            <v>40</v>
          </cell>
          <cell r="D645">
            <v>3.6</v>
          </cell>
          <cell r="F645">
            <v>0.6</v>
          </cell>
          <cell r="G645">
            <v>86.4</v>
          </cell>
        </row>
        <row r="646">
          <cell r="A646">
            <v>890</v>
          </cell>
          <cell r="B646" t="str">
            <v>Pile</v>
          </cell>
          <cell r="C646">
            <v>40</v>
          </cell>
          <cell r="D646">
            <v>2.9</v>
          </cell>
          <cell r="F646">
            <v>0.6</v>
          </cell>
          <cell r="G646">
            <v>69.599999999999994</v>
          </cell>
        </row>
        <row r="647">
          <cell r="A647">
            <v>890</v>
          </cell>
          <cell r="B647" t="str">
            <v>Spalle</v>
          </cell>
          <cell r="C647">
            <v>4</v>
          </cell>
          <cell r="D647">
            <v>3.6</v>
          </cell>
          <cell r="F647">
            <v>0.45</v>
          </cell>
          <cell r="G647">
            <v>6.48</v>
          </cell>
        </row>
        <row r="648">
          <cell r="A648">
            <v>900</v>
          </cell>
          <cell r="B648" t="str">
            <v>fase 2: fine corsa</v>
          </cell>
          <cell r="G648">
            <v>0</v>
          </cell>
        </row>
        <row r="649">
          <cell r="A649">
            <v>900</v>
          </cell>
          <cell r="B649" t="str">
            <v>Pile: Fine corsa 1,20x0,60 n.4 per pila; Fine corsa 0,80x0,65 n.4 per pila; h fine corsa=0,60m</v>
          </cell>
          <cell r="G649">
            <v>0</v>
          </cell>
        </row>
        <row r="650">
          <cell r="A650">
            <v>900</v>
          </cell>
          <cell r="B650" t="str">
            <v>Spalle: Fine corsa 1,20x0,60 n.2 per Spalla; h fine corsa=0,45m</v>
          </cell>
          <cell r="G650">
            <v>0</v>
          </cell>
        </row>
        <row r="651">
          <cell r="A651">
            <v>900</v>
          </cell>
          <cell r="B651" t="str">
            <v>Pile</v>
          </cell>
          <cell r="C651">
            <v>40</v>
          </cell>
          <cell r="D651">
            <v>1.2</v>
          </cell>
          <cell r="E651">
            <v>0.6</v>
          </cell>
          <cell r="F651">
            <v>0.6</v>
          </cell>
          <cell r="G651">
            <v>17.28</v>
          </cell>
        </row>
        <row r="652">
          <cell r="A652">
            <v>900</v>
          </cell>
          <cell r="B652" t="str">
            <v>Pile</v>
          </cell>
          <cell r="C652">
            <v>40</v>
          </cell>
          <cell r="D652">
            <v>0.8</v>
          </cell>
          <cell r="E652">
            <v>0.65</v>
          </cell>
          <cell r="F652">
            <v>0.6</v>
          </cell>
          <cell r="G652">
            <v>12.48</v>
          </cell>
        </row>
        <row r="653">
          <cell r="A653">
            <v>900</v>
          </cell>
          <cell r="B653" t="str">
            <v>Spalle</v>
          </cell>
          <cell r="C653">
            <v>4</v>
          </cell>
          <cell r="D653">
            <v>1.2</v>
          </cell>
          <cell r="E653">
            <v>0.6</v>
          </cell>
          <cell r="F653">
            <v>0.45</v>
          </cell>
          <cell r="G653">
            <v>1.296</v>
          </cell>
        </row>
        <row r="654">
          <cell r="A654">
            <v>900</v>
          </cell>
          <cell r="G654">
            <v>0</v>
          </cell>
        </row>
        <row r="655">
          <cell r="A655">
            <v>910</v>
          </cell>
          <cell r="B655" t="str">
            <v>Intervento F:</v>
          </cell>
          <cell r="G655">
            <v>0</v>
          </cell>
        </row>
        <row r="656">
          <cell r="A656">
            <v>910</v>
          </cell>
          <cell r="B656" t="str">
            <v>Fase 2: Fine corsa</v>
          </cell>
          <cell r="G656">
            <v>0</v>
          </cell>
        </row>
        <row r="657">
          <cell r="A657">
            <v>910</v>
          </cell>
          <cell r="B657" t="str">
            <v xml:space="preserve">Pile: Fine corsa 1,20x0,60 n.4 per pila - n17x2 =34 inghisaggi; Fine corsa 0,80x0,65 n.4 per pila - n.14x2 = 28 inghisaggi; </v>
          </cell>
          <cell r="G657">
            <v>0</v>
          </cell>
        </row>
        <row r="658">
          <cell r="A658">
            <v>910</v>
          </cell>
          <cell r="B658" t="str">
            <v>Spalle: Fine corsa 1,20x0,60 n.2 per Spalla - n17x2 =34 inghisaggi</v>
          </cell>
          <cell r="G658">
            <v>0</v>
          </cell>
        </row>
        <row r="659">
          <cell r="A659">
            <v>910</v>
          </cell>
          <cell r="B659" t="str">
            <v>Pile</v>
          </cell>
          <cell r="C659">
            <v>40</v>
          </cell>
          <cell r="F659">
            <v>34</v>
          </cell>
          <cell r="G659">
            <v>1360</v>
          </cell>
        </row>
        <row r="660">
          <cell r="A660">
            <v>910</v>
          </cell>
          <cell r="B660" t="str">
            <v>pile</v>
          </cell>
          <cell r="C660">
            <v>40</v>
          </cell>
          <cell r="F660">
            <v>28</v>
          </cell>
          <cell r="G660">
            <v>1120</v>
          </cell>
        </row>
        <row r="661">
          <cell r="A661">
            <v>910</v>
          </cell>
          <cell r="B661" t="str">
            <v>spalle</v>
          </cell>
          <cell r="C661">
            <v>4</v>
          </cell>
          <cell r="F661">
            <v>34</v>
          </cell>
          <cell r="G661">
            <v>136</v>
          </cell>
        </row>
        <row r="662">
          <cell r="A662">
            <v>920</v>
          </cell>
          <cell r="B662" t="str">
            <v>Fase 2: Fine corsa</v>
          </cell>
          <cell r="G662">
            <v>0</v>
          </cell>
        </row>
        <row r="663">
          <cell r="A663">
            <v>920</v>
          </cell>
          <cell r="B663" t="str">
            <v>vedi art. B.03.031.d - 31,056mc - inc.225kg/mc</v>
          </cell>
          <cell r="C663">
            <v>225</v>
          </cell>
          <cell r="F663">
            <v>31.056000000000001</v>
          </cell>
          <cell r="G663">
            <v>6987.6</v>
          </cell>
        </row>
        <row r="664">
          <cell r="A664">
            <v>930</v>
          </cell>
          <cell r="B664" t="str">
            <v>Intervento A:</v>
          </cell>
          <cell r="G664">
            <v>0</v>
          </cell>
        </row>
        <row r="665">
          <cell r="A665">
            <v>930</v>
          </cell>
          <cell r="B665" t="str">
            <v>pile n°1: si ipotizzano 6 settimane</v>
          </cell>
          <cell r="C665">
            <v>6</v>
          </cell>
          <cell r="D665">
            <v>45</v>
          </cell>
          <cell r="F665">
            <v>14</v>
          </cell>
          <cell r="G665">
            <v>3780</v>
          </cell>
        </row>
        <row r="666">
          <cell r="A666">
            <v>930</v>
          </cell>
          <cell r="B666" t="str">
            <v>pile n°2: si ipotizzano 6 settimane</v>
          </cell>
          <cell r="C666">
            <v>6</v>
          </cell>
          <cell r="D666">
            <v>27.1</v>
          </cell>
          <cell r="F666">
            <v>12</v>
          </cell>
          <cell r="G666">
            <v>1951.2</v>
          </cell>
        </row>
        <row r="667">
          <cell r="A667">
            <v>930</v>
          </cell>
          <cell r="B667" t="str">
            <v>pile n°3: si ipotizzano 6 settimane</v>
          </cell>
          <cell r="C667">
            <v>6</v>
          </cell>
          <cell r="D667">
            <v>24.44</v>
          </cell>
          <cell r="F667">
            <v>8</v>
          </cell>
          <cell r="G667">
            <v>1173.1199999999999</v>
          </cell>
        </row>
        <row r="668">
          <cell r="A668">
            <v>930</v>
          </cell>
          <cell r="B668" t="str">
            <v>pile n°4: si ipotizzano 6 settimane</v>
          </cell>
          <cell r="C668">
            <v>6</v>
          </cell>
          <cell r="D668">
            <v>38.85</v>
          </cell>
          <cell r="F668">
            <v>10</v>
          </cell>
          <cell r="G668">
            <v>2331</v>
          </cell>
        </row>
        <row r="669">
          <cell r="A669">
            <v>930</v>
          </cell>
          <cell r="B669" t="str">
            <v>pile n°7: si ipotizzano 6 settimane</v>
          </cell>
          <cell r="C669">
            <v>6</v>
          </cell>
          <cell r="D669">
            <v>56.9</v>
          </cell>
          <cell r="F669">
            <v>14</v>
          </cell>
          <cell r="G669">
            <v>4779.6000000000004</v>
          </cell>
        </row>
        <row r="670">
          <cell r="A670">
            <v>940</v>
          </cell>
          <cell r="B670" t="str">
            <v>Intervento A:</v>
          </cell>
          <cell r="G670">
            <v>0</v>
          </cell>
        </row>
        <row r="671">
          <cell r="A671">
            <v>940</v>
          </cell>
          <cell r="B671" t="str">
            <v>pile n°1: si ipotizzano 6 settimane</v>
          </cell>
          <cell r="D671">
            <v>45</v>
          </cell>
          <cell r="F671">
            <v>14</v>
          </cell>
          <cell r="G671">
            <v>630</v>
          </cell>
        </row>
        <row r="672">
          <cell r="A672">
            <v>940</v>
          </cell>
          <cell r="B672" t="str">
            <v>pile n°2: si ipotizzano 6 settimane</v>
          </cell>
          <cell r="D672">
            <v>27.1</v>
          </cell>
          <cell r="F672">
            <v>14</v>
          </cell>
          <cell r="G672">
            <v>379.4</v>
          </cell>
        </row>
        <row r="673">
          <cell r="A673">
            <v>940</v>
          </cell>
          <cell r="B673" t="str">
            <v>pile n°3: si ipotizzano 6 settimane</v>
          </cell>
          <cell r="D673">
            <v>24.44</v>
          </cell>
          <cell r="F673">
            <v>8</v>
          </cell>
          <cell r="G673">
            <v>195.52</v>
          </cell>
        </row>
        <row r="674">
          <cell r="A674">
            <v>940</v>
          </cell>
          <cell r="B674" t="str">
            <v>pile n°4: si ipotizzano 6 settimane</v>
          </cell>
          <cell r="D674">
            <v>38.85</v>
          </cell>
          <cell r="F674">
            <v>12</v>
          </cell>
          <cell r="G674">
            <v>466.2</v>
          </cell>
        </row>
        <row r="675">
          <cell r="A675">
            <v>940</v>
          </cell>
          <cell r="B675" t="str">
            <v>pile n°7: si ipotizzano 6 settimane</v>
          </cell>
          <cell r="D675">
            <v>56.9</v>
          </cell>
          <cell r="F675">
            <v>14</v>
          </cell>
          <cell r="G675">
            <v>796.6</v>
          </cell>
        </row>
        <row r="676">
          <cell r="A676">
            <v>950</v>
          </cell>
          <cell r="B676" t="str">
            <v>Intervento A:</v>
          </cell>
          <cell r="G676">
            <v>0</v>
          </cell>
        </row>
        <row r="677">
          <cell r="A677">
            <v>950</v>
          </cell>
          <cell r="B677" t="str">
            <v>pile n°1: si ipotizzano 6 settimane</v>
          </cell>
          <cell r="D677">
            <v>45</v>
          </cell>
          <cell r="F677">
            <v>14</v>
          </cell>
          <cell r="G677">
            <v>630</v>
          </cell>
        </row>
        <row r="678">
          <cell r="A678">
            <v>950</v>
          </cell>
          <cell r="B678" t="str">
            <v>pile n°2: si ipotizzano 6 settimane</v>
          </cell>
          <cell r="D678">
            <v>27.1</v>
          </cell>
          <cell r="F678">
            <v>14</v>
          </cell>
          <cell r="G678">
            <v>379.4</v>
          </cell>
        </row>
        <row r="679">
          <cell r="A679">
            <v>950</v>
          </cell>
          <cell r="B679" t="str">
            <v>pile n°3: si ipotizzano 6 settimane</v>
          </cell>
          <cell r="D679">
            <v>24.44</v>
          </cell>
          <cell r="F679">
            <v>8</v>
          </cell>
          <cell r="G679">
            <v>195.52</v>
          </cell>
        </row>
        <row r="680">
          <cell r="A680">
            <v>950</v>
          </cell>
          <cell r="B680" t="str">
            <v>pile n°4: si ipotizzano 6 settimane</v>
          </cell>
          <cell r="D680">
            <v>38.85</v>
          </cell>
          <cell r="F680">
            <v>12</v>
          </cell>
          <cell r="G680">
            <v>466.2</v>
          </cell>
        </row>
        <row r="681">
          <cell r="A681">
            <v>950</v>
          </cell>
          <cell r="B681" t="str">
            <v>pile n°7: si ipotizzano 6 settimane</v>
          </cell>
          <cell r="D681">
            <v>56.9</v>
          </cell>
          <cell r="F681">
            <v>14</v>
          </cell>
          <cell r="G681">
            <v>796.6</v>
          </cell>
        </row>
        <row r="682">
          <cell r="A682">
            <v>960</v>
          </cell>
          <cell r="B682" t="str">
            <v>Scavo per collettori provvisori Ø300 - Area di scavo 1,5mq/ml</v>
          </cell>
          <cell r="G682">
            <v>0</v>
          </cell>
        </row>
        <row r="683">
          <cell r="A683">
            <v>960</v>
          </cell>
          <cell r="B683" t="str">
            <v>9 attraversamenti L=27m/cad</v>
          </cell>
          <cell r="G683">
            <v>0</v>
          </cell>
        </row>
        <row r="684">
          <cell r="A684">
            <v>960</v>
          </cell>
          <cell r="B684" t="str">
            <v>n.2 scavi (posa e demolizione)</v>
          </cell>
          <cell r="C684">
            <v>2</v>
          </cell>
          <cell r="D684">
            <v>9</v>
          </cell>
          <cell r="E684">
            <v>27</v>
          </cell>
          <cell r="F684">
            <v>1.5</v>
          </cell>
          <cell r="G684">
            <v>729</v>
          </cell>
        </row>
        <row r="685">
          <cell r="A685">
            <v>960</v>
          </cell>
          <cell r="G685">
            <v>0</v>
          </cell>
        </row>
        <row r="686">
          <cell r="A686">
            <v>960</v>
          </cell>
          <cell r="B686" t="str">
            <v>Scavo per fossi di guardia provvisori - area =0,72mq/ml</v>
          </cell>
          <cell r="G686">
            <v>0</v>
          </cell>
        </row>
        <row r="687">
          <cell r="A687">
            <v>960</v>
          </cell>
          <cell r="B687" t="str">
            <v>10 tratti L=25m/cad</v>
          </cell>
          <cell r="D687">
            <v>10</v>
          </cell>
          <cell r="E687">
            <v>25</v>
          </cell>
          <cell r="F687">
            <v>0.72</v>
          </cell>
          <cell r="G687">
            <v>180</v>
          </cell>
        </row>
        <row r="688">
          <cell r="A688">
            <v>970</v>
          </cell>
          <cell r="B688" t="str">
            <v>Riepimento per collettori provvisori Ø300 - Area di scavo 1,5mq/ml</v>
          </cell>
          <cell r="G688">
            <v>0</v>
          </cell>
        </row>
        <row r="689">
          <cell r="A689">
            <v>970</v>
          </cell>
          <cell r="B689" t="str">
            <v>9 attraversamenti L=27m/cad</v>
          </cell>
          <cell r="G689">
            <v>0</v>
          </cell>
        </row>
        <row r="690">
          <cell r="A690">
            <v>970</v>
          </cell>
          <cell r="B690" t="str">
            <v>n.2 riepimenti (posa e demolizione)</v>
          </cell>
          <cell r="C690">
            <v>2</v>
          </cell>
          <cell r="D690">
            <v>9</v>
          </cell>
          <cell r="E690">
            <v>27</v>
          </cell>
          <cell r="F690">
            <v>1.5</v>
          </cell>
          <cell r="G690">
            <v>729</v>
          </cell>
        </row>
        <row r="691">
          <cell r="A691">
            <v>970</v>
          </cell>
          <cell r="B691" t="str">
            <v>Riepimento fossi di guardia provvisori a fine lavori - area =0,72mq/ml</v>
          </cell>
          <cell r="G691">
            <v>0</v>
          </cell>
        </row>
        <row r="692">
          <cell r="A692">
            <v>970</v>
          </cell>
          <cell r="B692" t="str">
            <v>10 tratti L=25m/cad</v>
          </cell>
          <cell r="D692">
            <v>10</v>
          </cell>
          <cell r="E692">
            <v>25</v>
          </cell>
          <cell r="F692">
            <v>0.72</v>
          </cell>
          <cell r="G692">
            <v>180</v>
          </cell>
        </row>
        <row r="693">
          <cell r="A693">
            <v>970</v>
          </cell>
          <cell r="G693">
            <v>0</v>
          </cell>
        </row>
        <row r="694">
          <cell r="A694">
            <v>980</v>
          </cell>
          <cell r="B694" t="str">
            <v>Collettore in pvc per scarichi provvisori fossi di guardia</v>
          </cell>
          <cell r="G694">
            <v>0</v>
          </cell>
        </row>
        <row r="695">
          <cell r="A695">
            <v>980</v>
          </cell>
          <cell r="B695" t="str">
            <v>n. 9 collettori L=27m/cad</v>
          </cell>
          <cell r="C695">
            <v>9</v>
          </cell>
          <cell r="D695">
            <v>27</v>
          </cell>
          <cell r="G695">
            <v>243</v>
          </cell>
        </row>
        <row r="696">
          <cell r="A696">
            <v>980</v>
          </cell>
          <cell r="G696">
            <v>0</v>
          </cell>
        </row>
        <row r="697">
          <cell r="A697">
            <v>990</v>
          </cell>
          <cell r="B697" t="str">
            <v>Rivestimento fossi di guardia provvisori</v>
          </cell>
          <cell r="G697">
            <v>0</v>
          </cell>
        </row>
        <row r="698">
          <cell r="A698">
            <v>990</v>
          </cell>
          <cell r="B698" t="str">
            <v>10 tratti L=25m/cad</v>
          </cell>
          <cell r="G698">
            <v>0</v>
          </cell>
        </row>
        <row r="699">
          <cell r="A699">
            <v>990</v>
          </cell>
          <cell r="B699" t="str">
            <v>Area 1,9x0,1=0,19mq/ml</v>
          </cell>
          <cell r="C699">
            <v>10</v>
          </cell>
          <cell r="D699">
            <v>25</v>
          </cell>
          <cell r="F699">
            <v>0.19</v>
          </cell>
          <cell r="G699">
            <v>47.5</v>
          </cell>
        </row>
        <row r="700">
          <cell r="A700">
            <v>990</v>
          </cell>
          <cell r="G700">
            <v>0</v>
          </cell>
        </row>
        <row r="701">
          <cell r="A701">
            <v>1000</v>
          </cell>
          <cell r="B701" t="str">
            <v>Realizzazione n. 5 attraversamenti carrabili provvisori sui fdg</v>
          </cell>
          <cell r="G701">
            <v>0</v>
          </cell>
        </row>
        <row r="702">
          <cell r="A702">
            <v>1000</v>
          </cell>
          <cell r="B702" t="str">
            <v>con tubo Ø800 L=5m/cad</v>
          </cell>
          <cell r="C702">
            <v>5</v>
          </cell>
          <cell r="D702">
            <v>5</v>
          </cell>
          <cell r="G702">
            <v>25</v>
          </cell>
        </row>
        <row r="703">
          <cell r="A703">
            <v>1000</v>
          </cell>
          <cell r="G703">
            <v>0</v>
          </cell>
        </row>
        <row r="704">
          <cell r="A704">
            <v>1010</v>
          </cell>
          <cell r="B704" t="str">
            <v>Sovrapprezzo per wellpoint</v>
          </cell>
          <cell r="G704">
            <v>0</v>
          </cell>
        </row>
        <row r="705">
          <cell r="A705">
            <v>1010</v>
          </cell>
          <cell r="B705" t="str">
            <v>Volume stimato = 240x(0,50-0,20) per pila. La voce compensa i primi 20cm</v>
          </cell>
          <cell r="C705">
            <v>10</v>
          </cell>
          <cell r="D705">
            <v>240</v>
          </cell>
          <cell r="F705">
            <v>0.3</v>
          </cell>
          <cell r="G705">
            <v>720</v>
          </cell>
        </row>
        <row r="706">
          <cell r="A706">
            <v>1010</v>
          </cell>
          <cell r="G706">
            <v>0</v>
          </cell>
        </row>
        <row r="707">
          <cell r="A707">
            <v>1020</v>
          </cell>
          <cell r="B707" t="str">
            <v>Demolizione fdg - vedi B.03.025.a - 47,50mc</v>
          </cell>
          <cell r="C707">
            <v>47.5</v>
          </cell>
          <cell r="G707">
            <v>47.5</v>
          </cell>
        </row>
        <row r="708">
          <cell r="A708">
            <v>1020</v>
          </cell>
          <cell r="G708">
            <v>0</v>
          </cell>
        </row>
        <row r="709">
          <cell r="A709">
            <v>1030</v>
          </cell>
          <cell r="B709" t="str">
            <v>Pulizia pista cantiere esistente: a stima</v>
          </cell>
          <cell r="C709">
            <v>1</v>
          </cell>
          <cell r="D709">
            <v>100</v>
          </cell>
          <cell r="E709">
            <v>5</v>
          </cell>
          <cell r="G709">
            <v>500</v>
          </cell>
        </row>
        <row r="710">
          <cell r="A710">
            <v>1030</v>
          </cell>
          <cell r="B710" t="str">
            <v>Aree impronta pile sotto viadotto: a stima</v>
          </cell>
          <cell r="C710">
            <v>10</v>
          </cell>
          <cell r="D710">
            <v>19.5</v>
          </cell>
          <cell r="E710">
            <v>12</v>
          </cell>
          <cell r="G710">
            <v>2340</v>
          </cell>
        </row>
        <row r="711">
          <cell r="A711">
            <v>1030</v>
          </cell>
          <cell r="G711">
            <v>0</v>
          </cell>
        </row>
        <row r="712">
          <cell r="A712">
            <v>1040</v>
          </cell>
          <cell r="B712" t="str">
            <v>Per sistemazione pista di accesso: a stima</v>
          </cell>
          <cell r="D712">
            <v>200</v>
          </cell>
          <cell r="E712">
            <v>3.5</v>
          </cell>
          <cell r="G712">
            <v>700</v>
          </cell>
        </row>
        <row r="713">
          <cell r="A713">
            <v>1040</v>
          </cell>
          <cell r="B713" t="str">
            <v>Per sistemazione pista longitudinale: a stima</v>
          </cell>
          <cell r="D713">
            <v>360</v>
          </cell>
          <cell r="E713">
            <v>3.5</v>
          </cell>
          <cell r="G713">
            <v>1260</v>
          </cell>
        </row>
        <row r="714">
          <cell r="A714">
            <v>1040</v>
          </cell>
          <cell r="G714">
            <v>0</v>
          </cell>
        </row>
        <row r="715">
          <cell r="A715">
            <v>1050</v>
          </cell>
          <cell r="B715" t="str">
            <v>Per sistemazione pista di accesso: a stima</v>
          </cell>
          <cell r="D715">
            <v>200</v>
          </cell>
          <cell r="E715">
            <v>3.5</v>
          </cell>
          <cell r="F715">
            <v>0.2</v>
          </cell>
          <cell r="G715">
            <v>140</v>
          </cell>
        </row>
        <row r="716">
          <cell r="A716">
            <v>1050</v>
          </cell>
          <cell r="B716" t="str">
            <v>Per sistemazione pista longitudinale: a stima</v>
          </cell>
          <cell r="D716">
            <v>360</v>
          </cell>
          <cell r="E716">
            <v>3.5</v>
          </cell>
          <cell r="F716">
            <v>0.2</v>
          </cell>
          <cell r="G716">
            <v>252</v>
          </cell>
        </row>
        <row r="717">
          <cell r="A717">
            <v>1050</v>
          </cell>
          <cell r="G717">
            <v>0</v>
          </cell>
        </row>
        <row r="718">
          <cell r="A718">
            <v>1060</v>
          </cell>
          <cell r="B718" t="str">
            <v>Per ripristino piste con scotico - Art. D.01.001.a  392mc</v>
          </cell>
          <cell r="F718">
            <v>392</v>
          </cell>
          <cell r="G718">
            <v>392</v>
          </cell>
        </row>
        <row r="719">
          <cell r="A719">
            <v>1070</v>
          </cell>
          <cell r="G719">
            <v>0</v>
          </cell>
        </row>
        <row r="720">
          <cell r="A720">
            <v>1070</v>
          </cell>
          <cell r="B720" t="str">
            <v>Per ripristino piste con scotico - Art. D.01.001.a 392mc</v>
          </cell>
          <cell r="F720">
            <v>392</v>
          </cell>
          <cell r="G720">
            <v>392</v>
          </cell>
        </row>
        <row r="721">
          <cell r="A721">
            <v>1080</v>
          </cell>
          <cell r="B721" t="str">
            <v>Vedi art. E.08.005.17.01.01 - 711,028 t= mc  284,411-</v>
          </cell>
          <cell r="D721">
            <v>284.411</v>
          </cell>
          <cell r="F721">
            <v>10</v>
          </cell>
          <cell r="G721">
            <v>2844.11</v>
          </cell>
        </row>
        <row r="722">
          <cell r="A722">
            <v>1080</v>
          </cell>
          <cell r="B722" t="str">
            <v xml:space="preserve">Vedi art. E.08.005.17.03.02 - t 29,032 = 8,684 mc - </v>
          </cell>
          <cell r="D722">
            <v>8.6839999999999993</v>
          </cell>
          <cell r="F722">
            <v>10</v>
          </cell>
          <cell r="G722">
            <v>86.84</v>
          </cell>
        </row>
        <row r="723">
          <cell r="A723">
            <v>1080</v>
          </cell>
          <cell r="B723" t="str">
            <v>Vedi art. E.08.005.17.05.04 - mc 1683,62 -</v>
          </cell>
          <cell r="D723">
            <v>1683.62</v>
          </cell>
          <cell r="F723">
            <v>10</v>
          </cell>
          <cell r="G723">
            <v>16836.2</v>
          </cell>
        </row>
        <row r="724">
          <cell r="A724">
            <v>1080</v>
          </cell>
          <cell r="B724" t="str">
            <v>Vedi art.PD.01.001.a - da cava per sistemazione piste - mc392</v>
          </cell>
          <cell r="D724">
            <v>392</v>
          </cell>
          <cell r="F724">
            <v>10</v>
          </cell>
          <cell r="G724">
            <v>3920</v>
          </cell>
        </row>
        <row r="725">
          <cell r="A725">
            <v>1090</v>
          </cell>
          <cell r="B725" t="str">
            <v>Vedi art.A.03.007.a</v>
          </cell>
          <cell r="D725">
            <v>52.042000000000002</v>
          </cell>
          <cell r="F725">
            <v>2.5</v>
          </cell>
          <cell r="G725">
            <v>130.10499999999999</v>
          </cell>
        </row>
        <row r="726">
          <cell r="A726">
            <v>1090</v>
          </cell>
          <cell r="B726" t="str">
            <v>Vedi art.A.03.007.b</v>
          </cell>
          <cell r="D726">
            <v>4.33</v>
          </cell>
          <cell r="F726">
            <v>2.5</v>
          </cell>
          <cell r="G726">
            <v>10.824999999999999</v>
          </cell>
        </row>
        <row r="727">
          <cell r="A727">
            <v>1090</v>
          </cell>
          <cell r="B727" t="str">
            <v>Vedi art.PA.02.a - mq 3080 -</v>
          </cell>
          <cell r="D727">
            <v>67.284999999999997</v>
          </cell>
          <cell r="F727">
            <v>2.5</v>
          </cell>
          <cell r="G727">
            <v>168.21299999999999</v>
          </cell>
        </row>
        <row r="728">
          <cell r="A728">
            <v>1090</v>
          </cell>
          <cell r="B728" t="str">
            <v>Vedi art.PA.02.b - mqxcm 9438 -</v>
          </cell>
          <cell r="D728">
            <v>113.254</v>
          </cell>
          <cell r="F728">
            <v>2.5</v>
          </cell>
          <cell r="G728">
            <v>283.13499999999999</v>
          </cell>
        </row>
        <row r="729">
          <cell r="A729">
            <v>1090</v>
          </cell>
          <cell r="B729" t="str">
            <v>Vedi Art. A.03.019 - 47,50mc</v>
          </cell>
          <cell r="D729">
            <v>47.5</v>
          </cell>
          <cell r="F729">
            <v>2.5</v>
          </cell>
          <cell r="G729">
            <v>118.75</v>
          </cell>
        </row>
        <row r="730">
          <cell r="A730">
            <v>1090</v>
          </cell>
          <cell r="G730">
            <v>0</v>
          </cell>
        </row>
        <row r="731">
          <cell r="A731">
            <v>1100</v>
          </cell>
          <cell r="B731" t="str">
            <v>Vedi art.D.01.065 - mq*cm 1.528 -</v>
          </cell>
          <cell r="D731">
            <v>15.28</v>
          </cell>
          <cell r="F731">
            <v>1.9</v>
          </cell>
          <cell r="G731">
            <v>29.032</v>
          </cell>
        </row>
        <row r="732">
          <cell r="A732">
            <v>1100</v>
          </cell>
          <cell r="G732">
            <v>0</v>
          </cell>
        </row>
        <row r="733">
          <cell r="A733">
            <v>1110</v>
          </cell>
          <cell r="B733" t="str">
            <v>Appoggi esistenti - peso stimato 80Kg/cad - vedi B.07.014</v>
          </cell>
          <cell r="D733">
            <v>176</v>
          </cell>
          <cell r="F733">
            <v>0.08</v>
          </cell>
          <cell r="G733">
            <v>14.08</v>
          </cell>
        </row>
        <row r="734">
          <cell r="A734">
            <v>1110</v>
          </cell>
          <cell r="B734" t="str">
            <v>Giunti spalle (vedi A.03.027.d) - 30kg/m</v>
          </cell>
          <cell r="D734">
            <v>76</v>
          </cell>
          <cell r="F734">
            <v>0.03</v>
          </cell>
          <cell r="G734">
            <v>2.2799999999999998</v>
          </cell>
        </row>
        <row r="735">
          <cell r="A735">
            <v>1120</v>
          </cell>
          <cell r="B735" t="str">
            <v>Vedi art.B.03.031d - Volume fondazioni integrative- mc 1291,62</v>
          </cell>
          <cell r="D735">
            <v>1291.6199999999999</v>
          </cell>
          <cell r="G735">
            <v>1291.6199999999999</v>
          </cell>
        </row>
        <row r="736">
          <cell r="A736">
            <v>1120</v>
          </cell>
          <cell r="B736" t="str">
            <v>Vedi art.D.01.001.a demolizione piste di cantiere - mc 392</v>
          </cell>
          <cell r="D736">
            <v>392</v>
          </cell>
          <cell r="G736">
            <v>392</v>
          </cell>
        </row>
        <row r="737">
          <cell r="A737">
            <v>1130</v>
          </cell>
          <cell r="B737" t="str">
            <v>Intervento D1:</v>
          </cell>
          <cell r="G737">
            <v>0</v>
          </cell>
        </row>
        <row r="738">
          <cell r="A738">
            <v>1130</v>
          </cell>
          <cell r="B738" t="str">
            <v>Taglio pavimentazione</v>
          </cell>
          <cell r="C738">
            <v>4</v>
          </cell>
          <cell r="D738">
            <v>21.1</v>
          </cell>
          <cell r="G738">
            <v>84.4</v>
          </cell>
        </row>
        <row r="739">
          <cell r="A739">
            <v>1140</v>
          </cell>
          <cell r="B739" t="str">
            <v>Intervento D1:</v>
          </cell>
          <cell r="G739">
            <v>0</v>
          </cell>
        </row>
        <row r="740">
          <cell r="A740">
            <v>1140</v>
          </cell>
          <cell r="B740" t="str">
            <v>Scarifica pavimentazione</v>
          </cell>
          <cell r="C740">
            <v>4</v>
          </cell>
          <cell r="D740">
            <v>19.100000000000001</v>
          </cell>
          <cell r="E740">
            <v>1</v>
          </cell>
          <cell r="F740">
            <v>10</v>
          </cell>
          <cell r="G740">
            <v>764</v>
          </cell>
        </row>
        <row r="741">
          <cell r="A741">
            <v>1140</v>
          </cell>
          <cell r="G741">
            <v>0</v>
          </cell>
        </row>
        <row r="742">
          <cell r="A742">
            <v>1150</v>
          </cell>
          <cell r="B742" t="str">
            <v>Intervento D1:</v>
          </cell>
          <cell r="G742">
            <v>0</v>
          </cell>
        </row>
        <row r="743">
          <cell r="A743">
            <v>1150</v>
          </cell>
          <cell r="B743" t="str">
            <v>Barriere</v>
          </cell>
          <cell r="C743">
            <v>6</v>
          </cell>
          <cell r="D743">
            <v>6</v>
          </cell>
          <cell r="G743">
            <v>36</v>
          </cell>
        </row>
        <row r="744">
          <cell r="A744">
            <v>1160</v>
          </cell>
          <cell r="B744" t="str">
            <v>Intervento D1:</v>
          </cell>
          <cell r="G744">
            <v>0</v>
          </cell>
        </row>
        <row r="745">
          <cell r="A745">
            <v>1160</v>
          </cell>
          <cell r="B745" t="str">
            <v>Giunto esistente pila n°5 in dx e sx:</v>
          </cell>
          <cell r="C745">
            <v>1</v>
          </cell>
          <cell r="D745">
            <v>19.100000000000001</v>
          </cell>
          <cell r="G745">
            <v>19.100000000000001</v>
          </cell>
        </row>
        <row r="746">
          <cell r="A746">
            <v>1160</v>
          </cell>
          <cell r="B746" t="str">
            <v>Giunto esistente pila n°6 in dx e sx:</v>
          </cell>
          <cell r="C746">
            <v>1</v>
          </cell>
          <cell r="D746">
            <v>19.100000000000001</v>
          </cell>
          <cell r="G746">
            <v>19.100000000000001</v>
          </cell>
        </row>
        <row r="747">
          <cell r="A747">
            <v>1160</v>
          </cell>
          <cell r="G747">
            <v>0</v>
          </cell>
        </row>
        <row r="748">
          <cell r="A748">
            <v>1160</v>
          </cell>
          <cell r="G748">
            <v>0</v>
          </cell>
        </row>
        <row r="749">
          <cell r="A749">
            <v>1170</v>
          </cell>
          <cell r="B749" t="str">
            <v>Intervento D1:</v>
          </cell>
          <cell r="G749">
            <v>0</v>
          </cell>
        </row>
        <row r="750">
          <cell r="A750">
            <v>1170</v>
          </cell>
          <cell r="B750" t="str">
            <v>Giunto pila n°5 in dx e sx:</v>
          </cell>
          <cell r="C750">
            <v>1</v>
          </cell>
          <cell r="D750">
            <v>19.100000000000001</v>
          </cell>
          <cell r="G750">
            <v>19.100000000000001</v>
          </cell>
        </row>
        <row r="751">
          <cell r="A751">
            <v>1170</v>
          </cell>
          <cell r="B751" t="str">
            <v>Giunto pila n°6 in dx e sx:</v>
          </cell>
          <cell r="C751">
            <v>1</v>
          </cell>
          <cell r="D751">
            <v>19.100000000000001</v>
          </cell>
          <cell r="G751">
            <v>19.100000000000001</v>
          </cell>
        </row>
        <row r="752">
          <cell r="A752">
            <v>1170</v>
          </cell>
          <cell r="G752">
            <v>0</v>
          </cell>
        </row>
        <row r="753">
          <cell r="A753">
            <v>1180</v>
          </cell>
          <cell r="B753" t="str">
            <v>Cappa in asfalto per impermeabilizzazione</v>
          </cell>
          <cell r="G753">
            <v>0</v>
          </cell>
        </row>
        <row r="754">
          <cell r="A754">
            <v>1180</v>
          </cell>
          <cell r="B754" t="str">
            <v>Giunti di pila</v>
          </cell>
          <cell r="C754">
            <v>2</v>
          </cell>
          <cell r="D754">
            <v>18.600000000000001</v>
          </cell>
          <cell r="E754">
            <v>2</v>
          </cell>
          <cell r="G754">
            <v>74.400000000000006</v>
          </cell>
        </row>
        <row r="755">
          <cell r="A755">
            <v>1190</v>
          </cell>
          <cell r="B755" t="str">
            <v>Canaletta sotto giunti</v>
          </cell>
          <cell r="G755">
            <v>0</v>
          </cell>
        </row>
        <row r="756">
          <cell r="A756">
            <v>1190</v>
          </cell>
          <cell r="B756" t="str">
            <v>Giunti di pila</v>
          </cell>
          <cell r="C756">
            <v>2</v>
          </cell>
          <cell r="D756">
            <v>19.5</v>
          </cell>
          <cell r="G756">
            <v>39</v>
          </cell>
        </row>
        <row r="757">
          <cell r="A757">
            <v>1200</v>
          </cell>
          <cell r="B757" t="str">
            <v>Intervento E1:</v>
          </cell>
          <cell r="G757">
            <v>0</v>
          </cell>
        </row>
        <row r="758">
          <cell r="A758">
            <v>1200</v>
          </cell>
          <cell r="B758" t="str">
            <v>Demolizione solette su pila n°5 in sx e dx:</v>
          </cell>
          <cell r="C758">
            <v>2</v>
          </cell>
          <cell r="D758">
            <v>19.100000000000001</v>
          </cell>
          <cell r="E758">
            <v>0.05</v>
          </cell>
          <cell r="F758">
            <v>0.3</v>
          </cell>
          <cell r="G758">
            <v>0.57299999999999995</v>
          </cell>
        </row>
        <row r="759">
          <cell r="A759">
            <v>1200</v>
          </cell>
          <cell r="B759" t="str">
            <v>Demolizione solette su pila n°6 in sx e dx:</v>
          </cell>
          <cell r="C759">
            <v>2</v>
          </cell>
          <cell r="D759">
            <v>19.100000000000001</v>
          </cell>
          <cell r="E759">
            <v>0.05</v>
          </cell>
          <cell r="F759">
            <v>0.3</v>
          </cell>
          <cell r="G759">
            <v>0.57299999999999995</v>
          </cell>
        </row>
        <row r="760">
          <cell r="A760">
            <v>1200</v>
          </cell>
          <cell r="G760">
            <v>0</v>
          </cell>
        </row>
        <row r="761">
          <cell r="A761">
            <v>1200</v>
          </cell>
          <cell r="G761">
            <v>0</v>
          </cell>
        </row>
        <row r="762">
          <cell r="A762">
            <v>1210</v>
          </cell>
          <cell r="B762" t="str">
            <v>Intervento E1:</v>
          </cell>
          <cell r="G762">
            <v>0</v>
          </cell>
        </row>
        <row r="763">
          <cell r="A763">
            <v>1210</v>
          </cell>
          <cell r="B763" t="str">
            <v>Ripristino solette pila n°5 in sx e dx:</v>
          </cell>
          <cell r="C763">
            <v>2</v>
          </cell>
          <cell r="D763">
            <v>191</v>
          </cell>
          <cell r="E763">
            <v>0.5</v>
          </cell>
          <cell r="F763">
            <v>3</v>
          </cell>
          <cell r="G763">
            <v>573</v>
          </cell>
        </row>
        <row r="764">
          <cell r="A764">
            <v>1210</v>
          </cell>
          <cell r="B764" t="str">
            <v>Ripristino solette pila n°6 in sx e dx:</v>
          </cell>
          <cell r="C764">
            <v>2</v>
          </cell>
          <cell r="D764">
            <v>191</v>
          </cell>
          <cell r="E764">
            <v>0.5</v>
          </cell>
          <cell r="F764">
            <v>3</v>
          </cell>
          <cell r="G764">
            <v>573</v>
          </cell>
        </row>
        <row r="765">
          <cell r="A765">
            <v>1210</v>
          </cell>
          <cell r="G765">
            <v>0</v>
          </cell>
        </row>
        <row r="766">
          <cell r="A766">
            <v>1210</v>
          </cell>
          <cell r="G766">
            <v>0</v>
          </cell>
        </row>
        <row r="767">
          <cell r="A767">
            <v>1220</v>
          </cell>
          <cell r="B767" t="str">
            <v>Intervento G</v>
          </cell>
          <cell r="G767">
            <v>0</v>
          </cell>
        </row>
        <row r="768">
          <cell r="A768">
            <v>1220</v>
          </cell>
          <cell r="B768" t="str">
            <v>Scalpellatura 3cm complessivi su area piastre - primi 2cm</v>
          </cell>
          <cell r="G768">
            <v>0</v>
          </cell>
        </row>
        <row r="769">
          <cell r="A769">
            <v>1220</v>
          </cell>
          <cell r="B769" t="str">
            <v>Area piastra = 0,80x,040=0,32mq; n.55 piastre</v>
          </cell>
          <cell r="C769">
            <v>55</v>
          </cell>
          <cell r="D769">
            <v>0.8</v>
          </cell>
          <cell r="E769">
            <v>0.4</v>
          </cell>
          <cell r="G769">
            <v>17.600000000000001</v>
          </cell>
        </row>
        <row r="770">
          <cell r="A770">
            <v>1230</v>
          </cell>
          <cell r="B770" t="str">
            <v>Intervento G</v>
          </cell>
          <cell r="G770">
            <v>0</v>
          </cell>
        </row>
        <row r="771">
          <cell r="A771">
            <v>1230</v>
          </cell>
          <cell r="B771" t="str">
            <v>Scalpellatura 3cm complessivi su area piastre - ulteriore 1cm</v>
          </cell>
          <cell r="G771">
            <v>0</v>
          </cell>
        </row>
        <row r="772">
          <cell r="A772">
            <v>1230</v>
          </cell>
          <cell r="B772" t="str">
            <v>Area piastra = 0,80x,040=0,32mq; n.55 piastre</v>
          </cell>
          <cell r="C772">
            <v>55</v>
          </cell>
          <cell r="D772">
            <v>0.8</v>
          </cell>
          <cell r="E772">
            <v>0.4</v>
          </cell>
          <cell r="F772">
            <v>1</v>
          </cell>
          <cell r="G772">
            <v>17.600000000000001</v>
          </cell>
        </row>
        <row r="773">
          <cell r="A773">
            <v>1240</v>
          </cell>
          <cell r="B773" t="str">
            <v>Intervento G</v>
          </cell>
          <cell r="G773">
            <v>0</v>
          </cell>
        </row>
        <row r="774">
          <cell r="A774">
            <v>1240</v>
          </cell>
          <cell r="B774" t="str">
            <v>Inghisaggi: n.20 inghisaggi/piastra; n.55 piastre</v>
          </cell>
          <cell r="C774">
            <v>55</v>
          </cell>
          <cell r="F774">
            <v>20</v>
          </cell>
          <cell r="G774">
            <v>1100</v>
          </cell>
        </row>
        <row r="775">
          <cell r="A775">
            <v>1250</v>
          </cell>
          <cell r="B775" t="str">
            <v>Intervento G</v>
          </cell>
          <cell r="G775">
            <v>0</v>
          </cell>
        </row>
        <row r="776">
          <cell r="A776">
            <v>1250</v>
          </cell>
          <cell r="B776" t="str">
            <v>Rispristino - vedi art. PA.02.a - superficie 17,60mq, spessore 7cm</v>
          </cell>
          <cell r="E776">
            <v>1760</v>
          </cell>
          <cell r="F776">
            <v>0.7</v>
          </cell>
          <cell r="G776">
            <v>1232</v>
          </cell>
        </row>
        <row r="777">
          <cell r="A777">
            <v>1260</v>
          </cell>
          <cell r="B777" t="str">
            <v>Intervento G</v>
          </cell>
          <cell r="G777">
            <v>0</v>
          </cell>
        </row>
        <row r="778">
          <cell r="A778">
            <v>1260</v>
          </cell>
          <cell r="B778" t="str">
            <v>Barre di ancoraggio piastre n.20 per piastra L=25cm Ø20</v>
          </cell>
          <cell r="C778">
            <v>55</v>
          </cell>
          <cell r="E778">
            <v>5</v>
          </cell>
          <cell r="F778">
            <v>2.4660000000000002</v>
          </cell>
          <cell r="G778">
            <v>678.15</v>
          </cell>
        </row>
        <row r="779">
          <cell r="A779">
            <v>1260</v>
          </cell>
          <cell r="G779">
            <v>0</v>
          </cell>
        </row>
        <row r="780">
          <cell r="A780">
            <v>1270</v>
          </cell>
          <cell r="B780" t="str">
            <v>Intervento G</v>
          </cell>
          <cell r="G780">
            <v>0</v>
          </cell>
        </row>
        <row r="781">
          <cell r="A781">
            <v>1270</v>
          </cell>
          <cell r="B781" t="str">
            <v>Piastre di ancoraggio 0,80x0,40x0,02mc, n. 55 piastre, peso unitario 7850kg/mc</v>
          </cell>
          <cell r="C781">
            <v>55</v>
          </cell>
          <cell r="E781">
            <v>6.0000000000000001E-3</v>
          </cell>
          <cell r="F781">
            <v>7850</v>
          </cell>
          <cell r="G781">
            <v>2590.5</v>
          </cell>
        </row>
        <row r="782">
          <cell r="A782">
            <v>1280</v>
          </cell>
          <cell r="B782" t="str">
            <v>Intervento D1: 6 cm</v>
          </cell>
          <cell r="G782">
            <v>0</v>
          </cell>
        </row>
        <row r="783">
          <cell r="A783">
            <v>1280</v>
          </cell>
          <cell r="B783" t="str">
            <v>Rifacimento pavimentazione giunti pila 5</v>
          </cell>
          <cell r="D783">
            <v>19.100000000000001</v>
          </cell>
          <cell r="E783">
            <v>2</v>
          </cell>
          <cell r="F783">
            <v>0.06</v>
          </cell>
          <cell r="G783">
            <v>2.2919999999999998</v>
          </cell>
        </row>
        <row r="784">
          <cell r="A784">
            <v>1280</v>
          </cell>
          <cell r="B784" t="str">
            <v>Rifacimento pavimentazione giunti pila 6</v>
          </cell>
          <cell r="D784">
            <v>19.100000000000001</v>
          </cell>
          <cell r="E784">
            <v>2</v>
          </cell>
          <cell r="F784">
            <v>0.06</v>
          </cell>
          <cell r="G784">
            <v>2.2919999999999998</v>
          </cell>
        </row>
        <row r="785">
          <cell r="A785">
            <v>1280</v>
          </cell>
          <cell r="G785">
            <v>0</v>
          </cell>
        </row>
        <row r="786">
          <cell r="A786">
            <v>1280</v>
          </cell>
          <cell r="B786" t="str">
            <v>Rifacimento pavimentazione giunti pila 6</v>
          </cell>
          <cell r="C786">
            <v>2</v>
          </cell>
          <cell r="D786">
            <v>4</v>
          </cell>
          <cell r="G786">
            <v>8</v>
          </cell>
        </row>
        <row r="787">
          <cell r="A787">
            <v>1290</v>
          </cell>
          <cell r="B787" t="str">
            <v>Intervento D: 4 cm</v>
          </cell>
          <cell r="G787">
            <v>0</v>
          </cell>
        </row>
        <row r="788">
          <cell r="A788">
            <v>1290</v>
          </cell>
          <cell r="B788" t="str">
            <v>Rifacimento pavimentazione giunti pila 5</v>
          </cell>
          <cell r="D788">
            <v>19.100000000000001</v>
          </cell>
          <cell r="E788">
            <v>2</v>
          </cell>
          <cell r="G788">
            <v>38.200000000000003</v>
          </cell>
        </row>
        <row r="789">
          <cell r="A789">
            <v>1300</v>
          </cell>
          <cell r="B789" t="str">
            <v>Intervento D:</v>
          </cell>
          <cell r="G789">
            <v>0</v>
          </cell>
        </row>
        <row r="790">
          <cell r="A790">
            <v>1300</v>
          </cell>
          <cell r="B790" t="str">
            <v>Rifacimento pavimentazione giunti pila 5</v>
          </cell>
          <cell r="C790">
            <v>2</v>
          </cell>
          <cell r="D790">
            <v>4</v>
          </cell>
          <cell r="G790">
            <v>8</v>
          </cell>
        </row>
        <row r="791">
          <cell r="A791">
            <v>1300</v>
          </cell>
          <cell r="B791" t="str">
            <v>Rifacimento pavimentazione giunti pila 6</v>
          </cell>
          <cell r="C791">
            <v>2</v>
          </cell>
          <cell r="D791">
            <v>4</v>
          </cell>
          <cell r="G791">
            <v>8</v>
          </cell>
        </row>
        <row r="792">
          <cell r="A792">
            <v>1300</v>
          </cell>
          <cell r="G792">
            <v>0</v>
          </cell>
        </row>
        <row r="793">
          <cell r="A793">
            <v>1310</v>
          </cell>
          <cell r="B793" t="str">
            <v>Intervento D:</v>
          </cell>
          <cell r="G793">
            <v>0</v>
          </cell>
        </row>
        <row r="794">
          <cell r="A794">
            <v>1310</v>
          </cell>
          <cell r="B794" t="str">
            <v>Rifacimento pavimentazione giunti pila 5</v>
          </cell>
          <cell r="C794">
            <v>4</v>
          </cell>
          <cell r="D794">
            <v>4</v>
          </cell>
          <cell r="G794">
            <v>16</v>
          </cell>
        </row>
        <row r="795">
          <cell r="A795">
            <v>1310</v>
          </cell>
          <cell r="B795" t="str">
            <v>Rifacimento pavimentazione giunti pila 6</v>
          </cell>
          <cell r="C795">
            <v>4</v>
          </cell>
          <cell r="D795">
            <v>4</v>
          </cell>
          <cell r="G795">
            <v>16</v>
          </cell>
        </row>
        <row r="796">
          <cell r="A796">
            <v>1320</v>
          </cell>
          <cell r="B796" t="str">
            <v>Sostutizione giunto pila 5 e pila 6</v>
          </cell>
          <cell r="G796">
            <v>0</v>
          </cell>
        </row>
        <row r="797">
          <cell r="A797">
            <v>1320</v>
          </cell>
          <cell r="B797" t="str">
            <v>Per shock trasmitter vedi Intervento E - voce B.07.035.1.a</v>
          </cell>
          <cell r="G797">
            <v>0</v>
          </cell>
        </row>
        <row r="798">
          <cell r="A798">
            <v>1330</v>
          </cell>
          <cell r="B798" t="str">
            <v>Protezione anticorrosione per barre precompressione esterne campate 4 e 10</v>
          </cell>
          <cell r="G798">
            <v>0</v>
          </cell>
        </row>
        <row r="799">
          <cell r="A799">
            <v>1330</v>
          </cell>
          <cell r="B799" t="str">
            <v>n. 2 barre Ø36 per campata (tot.4) L=34m</v>
          </cell>
          <cell r="C799">
            <v>4</v>
          </cell>
          <cell r="D799">
            <v>34</v>
          </cell>
          <cell r="F799">
            <v>0.126</v>
          </cell>
          <cell r="G799">
            <v>17.135999999999999</v>
          </cell>
        </row>
        <row r="800">
          <cell r="A800">
            <v>1330</v>
          </cell>
          <cell r="B800" t="str">
            <v>Testate - n.4 - S=0,50mq x 2 facce</v>
          </cell>
          <cell r="C800">
            <v>4</v>
          </cell>
          <cell r="F800">
            <v>1</v>
          </cell>
          <cell r="G800">
            <v>4</v>
          </cell>
        </row>
        <row r="801">
          <cell r="A801">
            <v>1330</v>
          </cell>
          <cell r="B801" t="str">
            <v>Deviatori - n.2 - S=1mq</v>
          </cell>
          <cell r="C801">
            <v>2</v>
          </cell>
          <cell r="F801">
            <v>1</v>
          </cell>
          <cell r="G801">
            <v>2</v>
          </cell>
        </row>
        <row r="802">
          <cell r="A802">
            <v>1330</v>
          </cell>
          <cell r="G802">
            <v>0</v>
          </cell>
        </row>
        <row r="803">
          <cell r="A803">
            <v>1330</v>
          </cell>
          <cell r="G803">
            <v>0</v>
          </cell>
        </row>
        <row r="804">
          <cell r="A804">
            <v>1330</v>
          </cell>
          <cell r="G804">
            <v>0</v>
          </cell>
        </row>
        <row r="805">
          <cell r="A805">
            <v>1340</v>
          </cell>
          <cell r="B805" t="str">
            <v>Protezione anticorrosione per barre precompressione esterne campate 4 e 10</v>
          </cell>
          <cell r="G805">
            <v>0</v>
          </cell>
        </row>
        <row r="806">
          <cell r="A806">
            <v>1340</v>
          </cell>
          <cell r="B806" t="str">
            <v>n. 2 barre Ø36 per campata (tot.4) L=34m</v>
          </cell>
          <cell r="C806">
            <v>4</v>
          </cell>
          <cell r="D806">
            <v>34</v>
          </cell>
          <cell r="F806">
            <v>0.126</v>
          </cell>
          <cell r="G806">
            <v>17.135999999999999</v>
          </cell>
        </row>
        <row r="807">
          <cell r="A807">
            <v>1340</v>
          </cell>
          <cell r="B807" t="str">
            <v>Testate - n.4 - S=0,50mq x 2 facce</v>
          </cell>
          <cell r="C807">
            <v>4</v>
          </cell>
          <cell r="F807">
            <v>1</v>
          </cell>
          <cell r="G807">
            <v>4</v>
          </cell>
        </row>
        <row r="808">
          <cell r="A808">
            <v>1340</v>
          </cell>
          <cell r="B808" t="str">
            <v>Deviatori - n.2 - S=1mq</v>
          </cell>
          <cell r="C808">
            <v>2</v>
          </cell>
          <cell r="F808">
            <v>1</v>
          </cell>
          <cell r="G808">
            <v>2</v>
          </cell>
        </row>
        <row r="809">
          <cell r="A809">
            <v>1350</v>
          </cell>
          <cell r="B809" t="str">
            <v>Intervento C - Pilastrini paramento spalle</v>
          </cell>
          <cell r="G809">
            <v>0</v>
          </cell>
        </row>
        <row r="810">
          <cell r="A810">
            <v>1350</v>
          </cell>
          <cell r="B810" t="str">
            <v>Scalpellatura paramento totale 5cm - primi 2cm - n.8 pilastrini spalla - superficie 0,50x3,65 cad</v>
          </cell>
          <cell r="C810">
            <v>16</v>
          </cell>
          <cell r="D810">
            <v>0.5</v>
          </cell>
          <cell r="F810">
            <v>3.65</v>
          </cell>
          <cell r="G810">
            <v>29.2</v>
          </cell>
        </row>
        <row r="811">
          <cell r="A811">
            <v>1350</v>
          </cell>
          <cell r="B811" t="str">
            <v>Area su fondazione - 0,50x0,50 cad</v>
          </cell>
          <cell r="C811">
            <v>16</v>
          </cell>
          <cell r="D811">
            <v>0.5</v>
          </cell>
          <cell r="E811">
            <v>0.5</v>
          </cell>
          <cell r="G811">
            <v>4</v>
          </cell>
        </row>
        <row r="812">
          <cell r="A812">
            <v>1360</v>
          </cell>
          <cell r="B812" t="str">
            <v>Intervento C - Pilastrini paramento spalle</v>
          </cell>
          <cell r="G812">
            <v>0</v>
          </cell>
        </row>
        <row r="813">
          <cell r="A813">
            <v>1360</v>
          </cell>
          <cell r="B813" t="str">
            <v>Scalpellatura paramento totale 5cm - ulteriori 3cm - n.8 pilastrini spalla - superficie 0,50x3,65 cad</v>
          </cell>
          <cell r="C813">
            <v>16</v>
          </cell>
          <cell r="D813">
            <v>0.5</v>
          </cell>
          <cell r="E813">
            <v>3.65</v>
          </cell>
          <cell r="F813">
            <v>3</v>
          </cell>
          <cell r="G813">
            <v>87.6</v>
          </cell>
        </row>
        <row r="814">
          <cell r="A814">
            <v>1360</v>
          </cell>
          <cell r="B814" t="str">
            <v>Area su fondazione - 0,50x0,50 cad</v>
          </cell>
          <cell r="C814">
            <v>16</v>
          </cell>
          <cell r="D814">
            <v>0.5</v>
          </cell>
          <cell r="E814">
            <v>0.5</v>
          </cell>
          <cell r="F814">
            <v>3</v>
          </cell>
          <cell r="G814">
            <v>12</v>
          </cell>
        </row>
        <row r="815">
          <cell r="A815">
            <v>1360</v>
          </cell>
          <cell r="G815">
            <v>0</v>
          </cell>
        </row>
        <row r="816">
          <cell r="A816">
            <v>1360</v>
          </cell>
          <cell r="G816">
            <v>0</v>
          </cell>
        </row>
        <row r="817">
          <cell r="A817">
            <v>1360</v>
          </cell>
          <cell r="G817">
            <v>0</v>
          </cell>
        </row>
        <row r="818">
          <cell r="A818">
            <v>1370</v>
          </cell>
          <cell r="B818" t="str">
            <v>Intervento B2 - Pilastrini</v>
          </cell>
          <cell r="G818">
            <v>0</v>
          </cell>
        </row>
        <row r="819">
          <cell r="A819">
            <v>1370</v>
          </cell>
          <cell r="B819" t="str">
            <v>pos.2a</v>
          </cell>
          <cell r="C819">
            <v>64</v>
          </cell>
          <cell r="G819">
            <v>64</v>
          </cell>
        </row>
        <row r="820">
          <cell r="A820">
            <v>1370</v>
          </cell>
          <cell r="G820">
            <v>0</v>
          </cell>
        </row>
        <row r="821">
          <cell r="A821">
            <v>1370</v>
          </cell>
          <cell r="G821">
            <v>0</v>
          </cell>
        </row>
        <row r="822">
          <cell r="A822">
            <v>1370</v>
          </cell>
          <cell r="G822">
            <v>0</v>
          </cell>
        </row>
        <row r="823">
          <cell r="A823">
            <v>1380</v>
          </cell>
          <cell r="B823" t="str">
            <v>Intervento B2 - Pilastrini</v>
          </cell>
          <cell r="G823">
            <v>0</v>
          </cell>
        </row>
        <row r="824">
          <cell r="A824">
            <v>1380</v>
          </cell>
          <cell r="B824" t="str">
            <v>pos.1 - 2Ø12/20</v>
          </cell>
          <cell r="C824">
            <v>32</v>
          </cell>
          <cell r="D824">
            <v>18</v>
          </cell>
          <cell r="G824">
            <v>576</v>
          </cell>
        </row>
        <row r="825">
          <cell r="A825">
            <v>1380</v>
          </cell>
          <cell r="G825">
            <v>0</v>
          </cell>
        </row>
        <row r="826">
          <cell r="A826">
            <v>1390</v>
          </cell>
          <cell r="B826" t="str">
            <v>Intervento B2 - Pilastrini</v>
          </cell>
          <cell r="G826">
            <v>0</v>
          </cell>
        </row>
        <row r="827">
          <cell r="A827">
            <v>1390</v>
          </cell>
          <cell r="B827" t="str">
            <v>CLS</v>
          </cell>
          <cell r="C827">
            <v>16</v>
          </cell>
          <cell r="D827">
            <v>0.5</v>
          </cell>
          <cell r="E827">
            <v>0.5</v>
          </cell>
          <cell r="F827">
            <v>3.6</v>
          </cell>
          <cell r="G827">
            <v>14.4</v>
          </cell>
        </row>
        <row r="828">
          <cell r="A828">
            <v>1400</v>
          </cell>
          <cell r="B828" t="str">
            <v>Intervento B2 - Pilastrini</v>
          </cell>
          <cell r="G828">
            <v>0</v>
          </cell>
        </row>
        <row r="829">
          <cell r="A829">
            <v>1400</v>
          </cell>
          <cell r="B829" t="str">
            <v>pos.1</v>
          </cell>
          <cell r="C829">
            <v>32</v>
          </cell>
          <cell r="D829">
            <v>18</v>
          </cell>
          <cell r="E829">
            <v>1.05</v>
          </cell>
          <cell r="F829">
            <v>0.88800000000000001</v>
          </cell>
          <cell r="G829">
            <v>537.06200000000001</v>
          </cell>
        </row>
        <row r="830">
          <cell r="A830">
            <v>1400</v>
          </cell>
          <cell r="B830" t="str">
            <v>pos.2</v>
          </cell>
          <cell r="C830">
            <v>16</v>
          </cell>
          <cell r="D830">
            <v>8</v>
          </cell>
          <cell r="E830">
            <v>3.91</v>
          </cell>
          <cell r="F830">
            <v>1.5780000000000001</v>
          </cell>
          <cell r="G830">
            <v>789.75699999999995</v>
          </cell>
        </row>
        <row r="831">
          <cell r="A831">
            <v>1400</v>
          </cell>
          <cell r="B831" t="str">
            <v>pos.2a</v>
          </cell>
          <cell r="C831">
            <v>16</v>
          </cell>
          <cell r="D831">
            <v>4</v>
          </cell>
          <cell r="E831">
            <v>1.26</v>
          </cell>
          <cell r="F831">
            <v>1.5780000000000001</v>
          </cell>
          <cell r="G831">
            <v>127.25</v>
          </cell>
        </row>
        <row r="832">
          <cell r="A832">
            <v>1400</v>
          </cell>
          <cell r="B832" t="str">
            <v>pos.2b</v>
          </cell>
          <cell r="C832">
            <v>16</v>
          </cell>
          <cell r="D832">
            <v>8</v>
          </cell>
          <cell r="E832">
            <v>1</v>
          </cell>
          <cell r="F832">
            <v>1.5780000000000001</v>
          </cell>
          <cell r="G832">
            <v>201.98400000000001</v>
          </cell>
        </row>
        <row r="833">
          <cell r="A833">
            <v>1410</v>
          </cell>
          <cell r="B833" t="str">
            <v>Intervento B2 - Pilastrini</v>
          </cell>
          <cell r="G833">
            <v>0</v>
          </cell>
        </row>
        <row r="834">
          <cell r="A834">
            <v>1410</v>
          </cell>
          <cell r="B834" t="str">
            <v xml:space="preserve">Casseri </v>
          </cell>
          <cell r="C834">
            <v>16</v>
          </cell>
          <cell r="D834">
            <v>1.4</v>
          </cell>
          <cell r="F834">
            <v>3.6</v>
          </cell>
          <cell r="G834">
            <v>80.64</v>
          </cell>
        </row>
        <row r="835">
          <cell r="A835">
            <v>1420</v>
          </cell>
          <cell r="B835" t="str">
            <v>Intervento B2 - Pilastrini</v>
          </cell>
          <cell r="C835">
            <v>128</v>
          </cell>
          <cell r="G835">
            <v>128</v>
          </cell>
        </row>
        <row r="836">
          <cell r="A836">
            <v>1420</v>
          </cell>
          <cell r="B836" t="str">
            <v>pos.2b - 8Ø16 per pilastrino</v>
          </cell>
          <cell r="C836">
            <v>128</v>
          </cell>
          <cell r="G836">
            <v>128</v>
          </cell>
        </row>
        <row r="837">
          <cell r="A837">
            <v>1420</v>
          </cell>
          <cell r="G837">
            <v>0</v>
          </cell>
        </row>
        <row r="838">
          <cell r="A838">
            <v>1420</v>
          </cell>
          <cell r="G838">
            <v>0</v>
          </cell>
        </row>
        <row r="839">
          <cell r="A839">
            <v>1430</v>
          </cell>
          <cell r="B839" t="str">
            <v>Scalpellatura parte ammalorata - 2cm di 3cm</v>
          </cell>
          <cell r="C839">
            <v>2</v>
          </cell>
          <cell r="F839">
            <v>8</v>
          </cell>
          <cell r="G839">
            <v>16</v>
          </cell>
        </row>
        <row r="840">
          <cell r="A840">
            <v>1440</v>
          </cell>
          <cell r="B840" t="str">
            <v>Scalpellatura parte ammalorata - ulteriore 1cm di 3cm</v>
          </cell>
          <cell r="C840">
            <v>2</v>
          </cell>
          <cell r="F840">
            <v>8</v>
          </cell>
          <cell r="G840">
            <v>16</v>
          </cell>
        </row>
        <row r="841">
          <cell r="A841">
            <v>1450</v>
          </cell>
          <cell r="B841" t="str">
            <v>Ripristino parte ammalorata - spessore di 3cm</v>
          </cell>
          <cell r="C841">
            <v>2</v>
          </cell>
          <cell r="D841">
            <v>800</v>
          </cell>
          <cell r="F841">
            <v>0.3</v>
          </cell>
          <cell r="G841">
            <v>480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F7160-9CF6-4B9A-BAF1-6F75161867C7}">
  <dimension ref="A1:IS244"/>
  <sheetViews>
    <sheetView tabSelected="1" topLeftCell="A220" zoomScale="90" zoomScaleNormal="90" zoomScaleSheetLayoutView="115" workbookViewId="0">
      <selection activeCell="H254" sqref="H254"/>
    </sheetView>
  </sheetViews>
  <sheetFormatPr defaultColWidth="8" defaultRowHeight="13.8" x14ac:dyDescent="0.3"/>
  <cols>
    <col min="1" max="1" width="101.21875" style="11" customWidth="1"/>
    <col min="2" max="2" width="10.109375" style="85" customWidth="1"/>
    <col min="3" max="3" width="7.21875" style="2" customWidth="1"/>
    <col min="4" max="4" width="8.21875" style="85" customWidth="1"/>
    <col min="5" max="5" width="8.21875" style="2" customWidth="1"/>
    <col min="6" max="6" width="11.77734375" style="85" customWidth="1"/>
    <col min="7" max="7" width="8.77734375" style="2" customWidth="1"/>
    <col min="8" max="8" width="16.77734375" style="2" customWidth="1"/>
    <col min="9" max="9" width="8.21875" style="2" customWidth="1"/>
    <col min="10" max="10" width="11.77734375" style="2" customWidth="1"/>
    <col min="11" max="11" width="13.5546875" style="2" bestFit="1" customWidth="1"/>
    <col min="12" max="12" width="12.5546875" style="2" bestFit="1" customWidth="1"/>
    <col min="13" max="16384" width="8" style="2"/>
  </cols>
  <sheetData>
    <row r="1" spans="1:253" ht="41.25" customHeight="1" thickTop="1" thickBot="1" x14ac:dyDescent="0.35">
      <c r="A1" s="114" t="s">
        <v>135</v>
      </c>
      <c r="B1" s="115"/>
      <c r="C1" s="115"/>
      <c r="D1" s="115"/>
      <c r="E1" s="115"/>
      <c r="F1" s="115"/>
      <c r="G1" s="115"/>
      <c r="H1" s="115"/>
      <c r="I1" s="115"/>
      <c r="J1" s="11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pans="1:253" ht="49.95" customHeight="1" thickTop="1" thickBot="1" x14ac:dyDescent="0.35">
      <c r="A2" s="117" t="s">
        <v>209</v>
      </c>
      <c r="B2" s="118"/>
      <c r="C2" s="118"/>
      <c r="D2" s="118"/>
      <c r="E2" s="118"/>
      <c r="F2" s="118"/>
      <c r="G2" s="118"/>
      <c r="H2" s="118"/>
      <c r="I2" s="118"/>
      <c r="J2" s="11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ht="28.8" thickTop="1" thickBot="1" x14ac:dyDescent="0.35">
      <c r="A3" s="3" t="s">
        <v>0</v>
      </c>
      <c r="B3" s="120" t="s">
        <v>1</v>
      </c>
      <c r="C3" s="120"/>
      <c r="D3" s="120"/>
      <c r="E3" s="120"/>
      <c r="F3" s="120"/>
      <c r="G3" s="120"/>
      <c r="H3" s="4" t="s">
        <v>2</v>
      </c>
      <c r="I3" s="4" t="s">
        <v>5</v>
      </c>
      <c r="J3" s="5" t="s">
        <v>84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 s="11" customFormat="1" ht="19.5" customHeight="1" thickBot="1" x14ac:dyDescent="0.3">
      <c r="A4" s="6" t="s">
        <v>3</v>
      </c>
      <c r="B4" s="7"/>
      <c r="C4" s="8"/>
      <c r="D4" s="7"/>
      <c r="E4" s="8"/>
      <c r="F4" s="7"/>
      <c r="G4" s="8"/>
      <c r="H4" s="8"/>
      <c r="I4" s="8"/>
      <c r="J4" s="9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</row>
    <row r="5" spans="1:253" ht="16.5" customHeight="1" x14ac:dyDescent="0.3">
      <c r="A5" s="12" t="s">
        <v>4</v>
      </c>
      <c r="B5" s="13"/>
      <c r="C5" s="14"/>
      <c r="D5" s="13"/>
      <c r="E5" s="14"/>
      <c r="F5" s="13"/>
      <c r="G5" s="15"/>
      <c r="H5" s="16"/>
      <c r="I5" s="16"/>
      <c r="J5" s="1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</row>
    <row r="6" spans="1:253" ht="16.5" customHeight="1" x14ac:dyDescent="0.3">
      <c r="A6" s="18" t="s">
        <v>66</v>
      </c>
      <c r="B6" s="19" t="s">
        <v>16</v>
      </c>
      <c r="C6" s="20"/>
      <c r="D6" s="19"/>
      <c r="E6" s="20"/>
      <c r="F6" s="19"/>
      <c r="G6" s="21"/>
      <c r="H6" s="22"/>
      <c r="I6" s="23"/>
      <c r="J6" s="2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</row>
    <row r="7" spans="1:253" ht="16.5" customHeight="1" x14ac:dyDescent="0.3">
      <c r="A7" s="18" t="s">
        <v>67</v>
      </c>
      <c r="B7" s="19"/>
      <c r="C7" s="20"/>
      <c r="D7" s="19" t="s">
        <v>32</v>
      </c>
      <c r="E7" s="20"/>
      <c r="F7" s="19" t="s">
        <v>38</v>
      </c>
      <c r="G7" s="21"/>
      <c r="H7" s="22"/>
      <c r="I7" s="23"/>
      <c r="J7" s="2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1:253" ht="16.5" customHeight="1" x14ac:dyDescent="0.3">
      <c r="A8" s="18" t="s">
        <v>68</v>
      </c>
      <c r="B8" s="19"/>
      <c r="C8" s="20"/>
      <c r="D8" s="19" t="s">
        <v>32</v>
      </c>
      <c r="E8" s="20"/>
      <c r="F8" s="19" t="s">
        <v>38</v>
      </c>
      <c r="G8" s="21"/>
      <c r="H8" s="22"/>
      <c r="I8" s="23"/>
      <c r="J8" s="2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</row>
    <row r="9" spans="1:253" ht="16.5" customHeight="1" x14ac:dyDescent="0.3">
      <c r="A9" s="18" t="s">
        <v>69</v>
      </c>
      <c r="B9" s="19"/>
      <c r="C9" s="20"/>
      <c r="D9" s="19" t="s">
        <v>32</v>
      </c>
      <c r="E9" s="20"/>
      <c r="F9" s="19" t="s">
        <v>38</v>
      </c>
      <c r="G9" s="21"/>
      <c r="H9" s="22"/>
      <c r="I9" s="23"/>
      <c r="J9" s="24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 ht="16.5" customHeight="1" x14ac:dyDescent="0.3">
      <c r="A10" s="18" t="s">
        <v>70</v>
      </c>
      <c r="B10" s="19"/>
      <c r="C10" s="20"/>
      <c r="D10" s="19" t="s">
        <v>32</v>
      </c>
      <c r="E10" s="20"/>
      <c r="F10" s="19" t="s">
        <v>38</v>
      </c>
      <c r="G10" s="21"/>
      <c r="H10" s="22"/>
      <c r="I10" s="23"/>
      <c r="J10" s="2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 ht="16.5" customHeight="1" x14ac:dyDescent="0.3">
      <c r="A11" s="18" t="s">
        <v>71</v>
      </c>
      <c r="B11" s="19"/>
      <c r="C11" s="20"/>
      <c r="D11" s="19" t="s">
        <v>32</v>
      </c>
      <c r="E11" s="20"/>
      <c r="F11" s="19" t="s">
        <v>38</v>
      </c>
      <c r="G11" s="21"/>
      <c r="H11" s="22"/>
      <c r="I11" s="23"/>
      <c r="J11" s="2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 ht="16.5" customHeight="1" x14ac:dyDescent="0.3">
      <c r="A12" s="18" t="s">
        <v>72</v>
      </c>
      <c r="B12" s="19"/>
      <c r="C12" s="20"/>
      <c r="D12" s="19" t="s">
        <v>50</v>
      </c>
      <c r="E12" s="20"/>
      <c r="F12" s="19" t="s">
        <v>73</v>
      </c>
      <c r="G12" s="21"/>
      <c r="H12" s="22"/>
      <c r="I12" s="23"/>
      <c r="J12" s="2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 ht="16.5" customHeight="1" x14ac:dyDescent="0.3">
      <c r="A13" s="18" t="s">
        <v>95</v>
      </c>
      <c r="B13" s="19" t="s">
        <v>16</v>
      </c>
      <c r="C13" s="20"/>
      <c r="D13" s="19"/>
      <c r="E13" s="20"/>
      <c r="F13" s="19"/>
      <c r="G13" s="21"/>
      <c r="H13" s="22"/>
      <c r="I13" s="23"/>
      <c r="J13" s="2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 ht="16.5" customHeight="1" x14ac:dyDescent="0.3">
      <c r="A14" s="18" t="s">
        <v>96</v>
      </c>
      <c r="B14" s="19" t="s">
        <v>16</v>
      </c>
      <c r="C14" s="20"/>
      <c r="D14" s="19"/>
      <c r="E14" s="20"/>
      <c r="F14" s="19"/>
      <c r="G14" s="21"/>
      <c r="H14" s="22"/>
      <c r="I14" s="23"/>
      <c r="J14" s="2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 ht="16.5" customHeight="1" x14ac:dyDescent="0.3">
      <c r="A15" s="18" t="s">
        <v>97</v>
      </c>
      <c r="B15" s="19" t="s">
        <v>16</v>
      </c>
      <c r="C15" s="20"/>
      <c r="D15" s="19"/>
      <c r="E15" s="20"/>
      <c r="F15" s="19"/>
      <c r="G15" s="21"/>
      <c r="H15" s="22"/>
      <c r="I15" s="23"/>
      <c r="J15" s="2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 ht="16.5" customHeight="1" x14ac:dyDescent="0.3">
      <c r="A16" s="18" t="s">
        <v>94</v>
      </c>
      <c r="B16" s="19"/>
      <c r="C16" s="20"/>
      <c r="D16" s="19" t="s">
        <v>17</v>
      </c>
      <c r="E16" s="20"/>
      <c r="F16" s="19" t="s">
        <v>74</v>
      </c>
      <c r="G16" s="21"/>
      <c r="H16" s="22"/>
      <c r="I16" s="23"/>
      <c r="J16" s="2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x14ac:dyDescent="0.3">
      <c r="A17" s="18" t="s">
        <v>204</v>
      </c>
      <c r="B17" s="19" t="s">
        <v>16</v>
      </c>
      <c r="C17" s="20"/>
      <c r="D17" s="19"/>
      <c r="E17" s="20"/>
      <c r="F17" s="19"/>
      <c r="G17" s="21"/>
      <c r="H17" s="22"/>
      <c r="I17" s="23"/>
      <c r="J17" s="2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 x14ac:dyDescent="0.3">
      <c r="A18" s="25" t="s">
        <v>132</v>
      </c>
      <c r="B18" s="19" t="s">
        <v>16</v>
      </c>
      <c r="C18" s="20"/>
      <c r="D18" s="19"/>
      <c r="E18" s="20"/>
      <c r="F18" s="19"/>
      <c r="G18" s="21"/>
      <c r="H18" s="22"/>
      <c r="I18" s="23"/>
      <c r="J18" s="2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pans="1:253" ht="27.6" x14ac:dyDescent="0.3">
      <c r="A19" s="25" t="s">
        <v>134</v>
      </c>
      <c r="B19" s="19" t="s">
        <v>16</v>
      </c>
      <c r="C19" s="20"/>
      <c r="D19" s="19"/>
      <c r="E19" s="20"/>
      <c r="F19" s="19"/>
      <c r="G19" s="21"/>
      <c r="H19" s="22"/>
      <c r="I19" s="23"/>
      <c r="J19" s="24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  <row r="20" spans="1:253" ht="16.5" customHeight="1" x14ac:dyDescent="0.3">
      <c r="A20" s="18" t="s">
        <v>199</v>
      </c>
      <c r="B20" s="19"/>
      <c r="C20" s="20"/>
      <c r="D20" s="19"/>
      <c r="E20" s="20"/>
      <c r="F20" s="19"/>
      <c r="G20" s="21"/>
      <c r="H20" s="23"/>
      <c r="I20" s="23"/>
      <c r="J20" s="26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</row>
    <row r="21" spans="1:253" ht="16.5" customHeight="1" x14ac:dyDescent="0.3">
      <c r="A21" s="18" t="s">
        <v>127</v>
      </c>
      <c r="B21" s="19"/>
      <c r="C21" s="20"/>
      <c r="D21" s="19"/>
      <c r="E21" s="20"/>
      <c r="F21" s="19"/>
      <c r="G21" s="21"/>
      <c r="H21" s="23"/>
      <c r="I21" s="23"/>
      <c r="J21" s="26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</row>
    <row r="22" spans="1:253" ht="16.5" customHeight="1" x14ac:dyDescent="0.3">
      <c r="A22" s="18"/>
      <c r="B22" s="19"/>
      <c r="C22" s="20"/>
      <c r="D22" s="19"/>
      <c r="E22" s="20"/>
      <c r="F22" s="19"/>
      <c r="G22" s="21"/>
      <c r="H22" s="22"/>
      <c r="I22" s="23"/>
      <c r="J22" s="24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</row>
    <row r="23" spans="1:253" ht="29.55" customHeight="1" x14ac:dyDescent="0.3">
      <c r="A23" s="25" t="s">
        <v>141</v>
      </c>
      <c r="B23" s="19"/>
      <c r="C23" s="20"/>
      <c r="D23" s="19"/>
      <c r="E23" s="20"/>
      <c r="F23" s="19"/>
      <c r="G23" s="21"/>
      <c r="H23" s="22"/>
      <c r="I23" s="23"/>
      <c r="J23" s="24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</row>
    <row r="24" spans="1:253" ht="16.5" customHeight="1" thickBot="1" x14ac:dyDescent="0.35">
      <c r="A24" s="18"/>
      <c r="B24" s="19"/>
      <c r="C24" s="20"/>
      <c r="D24" s="19"/>
      <c r="E24" s="20"/>
      <c r="F24" s="19"/>
      <c r="G24" s="21"/>
      <c r="H24" s="27"/>
      <c r="I24" s="28"/>
      <c r="J24" s="24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</row>
    <row r="25" spans="1:253" s="11" customFormat="1" ht="19.5" customHeight="1" thickBot="1" x14ac:dyDescent="0.3">
      <c r="A25" s="18"/>
      <c r="B25" s="29"/>
      <c r="C25" s="30"/>
      <c r="D25" s="31" t="s">
        <v>9</v>
      </c>
      <c r="E25" s="30"/>
      <c r="F25" s="29"/>
      <c r="G25" s="32"/>
      <c r="H25" s="33">
        <f>SUM(H5:H24)</f>
        <v>0</v>
      </c>
      <c r="I25" s="34" t="e">
        <f>H25/$H$223</f>
        <v>#DIV/0!</v>
      </c>
      <c r="J25" s="35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</row>
    <row r="26" spans="1:253" ht="16.5" customHeight="1" thickBot="1" x14ac:dyDescent="0.35">
      <c r="A26" s="36"/>
      <c r="B26" s="37"/>
      <c r="C26" s="38"/>
      <c r="D26" s="37"/>
      <c r="E26" s="39"/>
      <c r="F26" s="37"/>
      <c r="G26" s="40"/>
      <c r="H26" s="41"/>
      <c r="I26" s="42"/>
      <c r="J26" s="4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</row>
    <row r="27" spans="1:253" s="11" customFormat="1" ht="19.5" customHeight="1" thickBot="1" x14ac:dyDescent="0.3">
      <c r="A27" s="6" t="s">
        <v>10</v>
      </c>
      <c r="B27" s="7"/>
      <c r="C27" s="8"/>
      <c r="D27" s="7"/>
      <c r="E27" s="8"/>
      <c r="F27" s="7"/>
      <c r="G27" s="8"/>
      <c r="H27" s="8"/>
      <c r="I27" s="8"/>
      <c r="J27" s="9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</row>
    <row r="28" spans="1:253" ht="16.5" customHeight="1" x14ac:dyDescent="0.3">
      <c r="A28" s="87" t="s">
        <v>11</v>
      </c>
      <c r="B28" s="13"/>
      <c r="C28" s="14"/>
      <c r="D28" s="13"/>
      <c r="E28" s="14"/>
      <c r="F28" s="13"/>
      <c r="G28" s="15"/>
      <c r="H28" s="44"/>
      <c r="I28" s="16"/>
      <c r="J28" s="45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</row>
    <row r="29" spans="1:253" ht="16.5" customHeight="1" x14ac:dyDescent="0.3">
      <c r="A29" s="18" t="s">
        <v>174</v>
      </c>
      <c r="B29" s="19" t="s">
        <v>50</v>
      </c>
      <c r="C29" s="20"/>
      <c r="D29" s="19" t="s">
        <v>12</v>
      </c>
      <c r="E29" s="20"/>
      <c r="F29" s="19" t="s">
        <v>13</v>
      </c>
      <c r="G29" s="46"/>
      <c r="H29" s="47"/>
      <c r="I29" s="23"/>
      <c r="J29" s="2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</row>
    <row r="30" spans="1:253" ht="16.5" customHeight="1" x14ac:dyDescent="0.3">
      <c r="A30" s="18" t="s">
        <v>175</v>
      </c>
      <c r="B30" s="19" t="s">
        <v>50</v>
      </c>
      <c r="C30" s="20"/>
      <c r="D30" s="19" t="s">
        <v>12</v>
      </c>
      <c r="E30" s="20"/>
      <c r="F30" s="19" t="s">
        <v>13</v>
      </c>
      <c r="G30" s="46"/>
      <c r="H30" s="47"/>
      <c r="I30" s="23"/>
      <c r="J30" s="24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</row>
    <row r="31" spans="1:253" ht="16.5" customHeight="1" x14ac:dyDescent="0.3">
      <c r="A31" s="18" t="s">
        <v>176</v>
      </c>
      <c r="B31" s="19" t="s">
        <v>50</v>
      </c>
      <c r="C31" s="20"/>
      <c r="D31" s="19" t="s">
        <v>12</v>
      </c>
      <c r="E31" s="20"/>
      <c r="F31" s="19" t="s">
        <v>13</v>
      </c>
      <c r="G31" s="46"/>
      <c r="H31" s="47"/>
      <c r="I31" s="23"/>
      <c r="J31" s="2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</row>
    <row r="32" spans="1:253" ht="16.5" customHeight="1" x14ac:dyDescent="0.3">
      <c r="A32" s="18" t="s">
        <v>185</v>
      </c>
      <c r="B32" s="19" t="s">
        <v>50</v>
      </c>
      <c r="C32" s="20"/>
      <c r="D32" s="19" t="s">
        <v>12</v>
      </c>
      <c r="E32" s="20"/>
      <c r="F32" s="19" t="s">
        <v>13</v>
      </c>
      <c r="G32" s="46"/>
      <c r="H32" s="47"/>
      <c r="I32" s="23"/>
      <c r="J32" s="24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</row>
    <row r="33" spans="1:253" ht="16.5" customHeight="1" x14ac:dyDescent="0.3">
      <c r="A33" s="18" t="s">
        <v>179</v>
      </c>
      <c r="B33" s="19"/>
      <c r="C33" s="20"/>
      <c r="D33" s="19"/>
      <c r="E33" s="20"/>
      <c r="F33" s="19"/>
      <c r="G33" s="46"/>
      <c r="H33" s="47"/>
      <c r="I33" s="23"/>
      <c r="J33" s="24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</row>
    <row r="34" spans="1:253" ht="16.5" customHeight="1" x14ac:dyDescent="0.3">
      <c r="A34" s="18"/>
      <c r="B34" s="19"/>
      <c r="C34" s="20"/>
      <c r="D34" s="19"/>
      <c r="E34" s="20"/>
      <c r="F34" s="19"/>
      <c r="G34" s="46"/>
      <c r="H34" s="47"/>
      <c r="I34" s="23"/>
      <c r="J34" s="24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</row>
    <row r="35" spans="1:253" ht="16.5" customHeight="1" x14ac:dyDescent="0.3">
      <c r="A35" s="88" t="s">
        <v>14</v>
      </c>
      <c r="B35" s="19"/>
      <c r="C35" s="20"/>
      <c r="D35" s="19"/>
      <c r="E35" s="20"/>
      <c r="F35" s="19"/>
      <c r="G35" s="46"/>
      <c r="H35" s="47"/>
      <c r="I35" s="23"/>
      <c r="J35" s="24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</row>
    <row r="36" spans="1:253" ht="16.5" customHeight="1" x14ac:dyDescent="0.3">
      <c r="A36" s="18" t="s">
        <v>177</v>
      </c>
      <c r="B36" s="19" t="s">
        <v>50</v>
      </c>
      <c r="C36" s="20"/>
      <c r="D36" s="19" t="s">
        <v>12</v>
      </c>
      <c r="E36" s="20"/>
      <c r="F36" s="19" t="s">
        <v>13</v>
      </c>
      <c r="G36" s="46"/>
      <c r="H36" s="47"/>
      <c r="I36" s="23"/>
      <c r="J36" s="24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</row>
    <row r="37" spans="1:253" ht="16.5" customHeight="1" x14ac:dyDescent="0.3">
      <c r="A37" s="18" t="s">
        <v>186</v>
      </c>
      <c r="B37" s="19" t="s">
        <v>50</v>
      </c>
      <c r="C37" s="20"/>
      <c r="D37" s="19" t="s">
        <v>12</v>
      </c>
      <c r="E37" s="20"/>
      <c r="F37" s="19" t="s">
        <v>13</v>
      </c>
      <c r="G37" s="46"/>
      <c r="H37" s="47"/>
      <c r="I37" s="23"/>
      <c r="J37" s="24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</row>
    <row r="38" spans="1:253" ht="16.5" customHeight="1" x14ac:dyDescent="0.3">
      <c r="A38" s="18" t="s">
        <v>178</v>
      </c>
      <c r="B38" s="19" t="s">
        <v>50</v>
      </c>
      <c r="C38" s="20"/>
      <c r="D38" s="19" t="s">
        <v>12</v>
      </c>
      <c r="E38" s="20"/>
      <c r="F38" s="19" t="s">
        <v>13</v>
      </c>
      <c r="G38" s="46"/>
      <c r="H38" s="47"/>
      <c r="I38" s="23"/>
      <c r="J38" s="24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</row>
    <row r="39" spans="1:253" ht="16.5" customHeight="1" x14ac:dyDescent="0.3">
      <c r="A39" s="18" t="s">
        <v>187</v>
      </c>
      <c r="B39" s="19" t="s">
        <v>50</v>
      </c>
      <c r="C39" s="20"/>
      <c r="D39" s="19" t="s">
        <v>12</v>
      </c>
      <c r="E39" s="20"/>
      <c r="F39" s="19" t="s">
        <v>13</v>
      </c>
      <c r="G39" s="46"/>
      <c r="H39" s="47"/>
      <c r="I39" s="23"/>
      <c r="J39" s="24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</row>
    <row r="40" spans="1:253" ht="16.5" customHeight="1" x14ac:dyDescent="0.3">
      <c r="A40" s="18" t="s">
        <v>188</v>
      </c>
      <c r="B40" s="19" t="s">
        <v>50</v>
      </c>
      <c r="C40" s="20"/>
      <c r="D40" s="19" t="s">
        <v>12</v>
      </c>
      <c r="E40" s="20"/>
      <c r="F40" s="19" t="s">
        <v>13</v>
      </c>
      <c r="G40" s="46"/>
      <c r="H40" s="47"/>
      <c r="I40" s="23"/>
      <c r="J40" s="24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</row>
    <row r="41" spans="1:253" ht="16.5" customHeight="1" x14ac:dyDescent="0.3">
      <c r="A41" s="18" t="s">
        <v>189</v>
      </c>
      <c r="B41" s="19" t="s">
        <v>50</v>
      </c>
      <c r="C41" s="20"/>
      <c r="D41" s="19" t="s">
        <v>12</v>
      </c>
      <c r="E41" s="20"/>
      <c r="F41" s="19" t="s">
        <v>13</v>
      </c>
      <c r="G41" s="46"/>
      <c r="H41" s="47"/>
      <c r="I41" s="23"/>
      <c r="J41" s="24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</row>
    <row r="42" spans="1:253" ht="16.5" customHeight="1" x14ac:dyDescent="0.3">
      <c r="A42" s="18" t="s">
        <v>190</v>
      </c>
      <c r="B42" s="19" t="s">
        <v>50</v>
      </c>
      <c r="C42" s="20"/>
      <c r="D42" s="19" t="s">
        <v>12</v>
      </c>
      <c r="E42" s="20"/>
      <c r="F42" s="19" t="s">
        <v>13</v>
      </c>
      <c r="G42" s="46"/>
      <c r="H42" s="47"/>
      <c r="I42" s="23"/>
      <c r="J42" s="24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</row>
    <row r="43" spans="1:253" ht="16.5" customHeight="1" x14ac:dyDescent="0.3">
      <c r="A43" s="18" t="s">
        <v>191</v>
      </c>
      <c r="B43" s="19" t="s">
        <v>50</v>
      </c>
      <c r="C43" s="20"/>
      <c r="D43" s="19" t="s">
        <v>12</v>
      </c>
      <c r="E43" s="20"/>
      <c r="F43" s="19" t="s">
        <v>13</v>
      </c>
      <c r="G43" s="46"/>
      <c r="H43" s="47"/>
      <c r="I43" s="23"/>
      <c r="J43" s="24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</row>
    <row r="44" spans="1:253" ht="16.5" customHeight="1" x14ac:dyDescent="0.3">
      <c r="A44" s="18" t="s">
        <v>192</v>
      </c>
      <c r="B44" s="19" t="s">
        <v>50</v>
      </c>
      <c r="C44" s="20"/>
      <c r="D44" s="19" t="s">
        <v>12</v>
      </c>
      <c r="E44" s="20"/>
      <c r="F44" s="19" t="s">
        <v>13</v>
      </c>
      <c r="G44" s="46"/>
      <c r="H44" s="47"/>
      <c r="I44" s="23"/>
      <c r="J44" s="24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</row>
    <row r="45" spans="1:253" ht="16.5" customHeight="1" x14ac:dyDescent="0.3">
      <c r="A45" s="18" t="s">
        <v>193</v>
      </c>
      <c r="B45" s="19"/>
      <c r="C45" s="20"/>
      <c r="D45" s="19"/>
      <c r="E45" s="20"/>
      <c r="F45" s="19"/>
      <c r="G45" s="46"/>
      <c r="H45" s="47"/>
      <c r="I45" s="23"/>
      <c r="J45" s="24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</row>
    <row r="46" spans="1:253" ht="16.5" customHeight="1" x14ac:dyDescent="0.3">
      <c r="A46" s="18"/>
      <c r="B46" s="19"/>
      <c r="C46" s="20"/>
      <c r="D46" s="19"/>
      <c r="E46" s="20"/>
      <c r="F46" s="19"/>
      <c r="G46" s="46"/>
      <c r="H46" s="47"/>
      <c r="I46" s="23"/>
      <c r="J46" s="24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</row>
    <row r="47" spans="1:253" ht="16.5" customHeight="1" x14ac:dyDescent="0.3">
      <c r="A47" s="88" t="s">
        <v>6</v>
      </c>
      <c r="B47" s="19"/>
      <c r="C47" s="20"/>
      <c r="D47" s="19"/>
      <c r="E47" s="20"/>
      <c r="F47" s="19"/>
      <c r="G47" s="46"/>
      <c r="H47" s="47"/>
      <c r="I47" s="23"/>
      <c r="J47" s="24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</row>
    <row r="48" spans="1:253" ht="16.5" customHeight="1" x14ac:dyDescent="0.3">
      <c r="A48" s="18" t="s">
        <v>180</v>
      </c>
      <c r="B48" s="19" t="s">
        <v>50</v>
      </c>
      <c r="C48" s="20"/>
      <c r="D48" s="19" t="s">
        <v>12</v>
      </c>
      <c r="E48" s="20"/>
      <c r="F48" s="19" t="s">
        <v>13</v>
      </c>
      <c r="G48" s="46"/>
      <c r="H48" s="47"/>
      <c r="I48" s="23"/>
      <c r="J48" s="24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</row>
    <row r="49" spans="1:253" ht="16.5" customHeight="1" x14ac:dyDescent="0.3">
      <c r="A49" s="18" t="s">
        <v>181</v>
      </c>
      <c r="B49" s="19"/>
      <c r="C49" s="20"/>
      <c r="D49" s="19"/>
      <c r="E49" s="20"/>
      <c r="F49" s="19"/>
      <c r="G49" s="46"/>
      <c r="H49" s="47"/>
      <c r="I49" s="23"/>
      <c r="J49" s="24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</row>
    <row r="50" spans="1:253" ht="16.5" customHeight="1" x14ac:dyDescent="0.3">
      <c r="A50" s="18"/>
      <c r="B50" s="19"/>
      <c r="C50" s="20"/>
      <c r="D50" s="19"/>
      <c r="E50" s="20"/>
      <c r="F50" s="19"/>
      <c r="G50" s="46"/>
      <c r="H50" s="47"/>
      <c r="I50" s="23"/>
      <c r="J50" s="24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</row>
    <row r="51" spans="1:253" ht="16.5" customHeight="1" x14ac:dyDescent="0.3">
      <c r="A51" s="88" t="s">
        <v>115</v>
      </c>
      <c r="B51" s="19"/>
      <c r="C51" s="20"/>
      <c r="D51" s="19"/>
      <c r="E51" s="20"/>
      <c r="F51" s="19"/>
      <c r="G51" s="46"/>
      <c r="H51" s="47"/>
      <c r="I51" s="23"/>
      <c r="J51" s="24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</row>
    <row r="52" spans="1:253" ht="16.5" customHeight="1" x14ac:dyDescent="0.3">
      <c r="A52" s="18" t="s">
        <v>182</v>
      </c>
      <c r="B52" s="19" t="s">
        <v>50</v>
      </c>
      <c r="C52" s="20"/>
      <c r="D52" s="19" t="s">
        <v>12</v>
      </c>
      <c r="E52" s="20"/>
      <c r="F52" s="19" t="s">
        <v>13</v>
      </c>
      <c r="G52" s="46"/>
      <c r="H52" s="47"/>
      <c r="I52" s="23"/>
      <c r="J52" s="24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</row>
    <row r="53" spans="1:253" ht="16.5" customHeight="1" x14ac:dyDescent="0.3">
      <c r="A53" s="18" t="s">
        <v>194</v>
      </c>
      <c r="B53" s="19" t="s">
        <v>50</v>
      </c>
      <c r="C53" s="20"/>
      <c r="D53" s="19" t="s">
        <v>12</v>
      </c>
      <c r="E53" s="20"/>
      <c r="F53" s="19" t="s">
        <v>13</v>
      </c>
      <c r="G53" s="46"/>
      <c r="H53" s="47"/>
      <c r="I53" s="23"/>
      <c r="J53" s="24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</row>
    <row r="54" spans="1:253" ht="16.5" customHeight="1" x14ac:dyDescent="0.3">
      <c r="A54" s="18" t="s">
        <v>195</v>
      </c>
      <c r="B54" s="19" t="s">
        <v>50</v>
      </c>
      <c r="C54" s="20"/>
      <c r="D54" s="19" t="s">
        <v>12</v>
      </c>
      <c r="E54" s="20"/>
      <c r="F54" s="19" t="s">
        <v>13</v>
      </c>
      <c r="G54" s="46"/>
      <c r="H54" s="47"/>
      <c r="I54" s="23"/>
      <c r="J54" s="24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</row>
    <row r="55" spans="1:253" ht="16.5" customHeight="1" x14ac:dyDescent="0.3">
      <c r="A55" s="18" t="s">
        <v>183</v>
      </c>
      <c r="B55" s="19"/>
      <c r="C55" s="20"/>
      <c r="D55" s="19"/>
      <c r="E55" s="20"/>
      <c r="F55" s="19"/>
      <c r="G55" s="46"/>
      <c r="H55" s="47"/>
      <c r="I55" s="23"/>
      <c r="J55" s="24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</row>
    <row r="56" spans="1:253" ht="16.5" customHeight="1" x14ac:dyDescent="0.3">
      <c r="A56" s="18"/>
      <c r="B56" s="19"/>
      <c r="C56" s="20"/>
      <c r="D56" s="19"/>
      <c r="E56" s="20"/>
      <c r="F56" s="19"/>
      <c r="G56" s="46"/>
      <c r="H56" s="47"/>
      <c r="I56" s="23"/>
      <c r="J56" s="24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</row>
    <row r="57" spans="1:253" ht="16.5" customHeight="1" x14ac:dyDescent="0.3">
      <c r="A57" s="88" t="s">
        <v>196</v>
      </c>
      <c r="B57" s="19"/>
      <c r="C57" s="20"/>
      <c r="D57" s="19"/>
      <c r="E57" s="20"/>
      <c r="F57" s="19"/>
      <c r="G57" s="46"/>
      <c r="H57" s="47"/>
      <c r="I57" s="23"/>
      <c r="J57" s="24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</row>
    <row r="58" spans="1:253" ht="16.5" customHeight="1" x14ac:dyDescent="0.3">
      <c r="A58" s="18" t="s">
        <v>197</v>
      </c>
      <c r="B58" s="19" t="s">
        <v>50</v>
      </c>
      <c r="C58" s="20"/>
      <c r="D58" s="19" t="s">
        <v>12</v>
      </c>
      <c r="E58" s="20"/>
      <c r="F58" s="19" t="s">
        <v>13</v>
      </c>
      <c r="G58" s="46"/>
      <c r="H58" s="47"/>
      <c r="I58" s="23"/>
      <c r="J58" s="24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</row>
    <row r="59" spans="1:253" ht="16.5" customHeight="1" thickBot="1" x14ac:dyDescent="0.35">
      <c r="A59" s="18" t="s">
        <v>198</v>
      </c>
      <c r="B59" s="19"/>
      <c r="C59" s="20"/>
      <c r="D59" s="19"/>
      <c r="E59" s="20"/>
      <c r="F59" s="19"/>
      <c r="G59" s="46"/>
      <c r="H59" s="47"/>
      <c r="I59" s="23"/>
      <c r="J59" s="24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</row>
    <row r="60" spans="1:253" s="11" customFormat="1" ht="19.5" customHeight="1" thickBot="1" x14ac:dyDescent="0.3">
      <c r="A60" s="18"/>
      <c r="B60" s="29"/>
      <c r="C60" s="30"/>
      <c r="D60" s="31" t="s">
        <v>40</v>
      </c>
      <c r="E60" s="30"/>
      <c r="F60" s="29"/>
      <c r="G60" s="32"/>
      <c r="H60" s="33">
        <f>SUM(H28:H59)</f>
        <v>0</v>
      </c>
      <c r="I60" s="34" t="e">
        <f>H60/$H$223</f>
        <v>#DIV/0!</v>
      </c>
      <c r="J60" s="35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/>
      <c r="IB60" s="10"/>
      <c r="IC60" s="10"/>
      <c r="ID60" s="10"/>
      <c r="IE60" s="10"/>
      <c r="IF60" s="10"/>
      <c r="IG60" s="10"/>
      <c r="IH60" s="10"/>
      <c r="II60" s="10"/>
      <c r="IJ60" s="10"/>
      <c r="IK60" s="10"/>
      <c r="IL60" s="10"/>
      <c r="IM60" s="10"/>
      <c r="IN60" s="10"/>
      <c r="IO60" s="10"/>
      <c r="IP60" s="10"/>
      <c r="IQ60" s="10"/>
      <c r="IR60" s="10"/>
      <c r="IS60" s="10"/>
    </row>
    <row r="61" spans="1:253" ht="16.5" customHeight="1" thickBot="1" x14ac:dyDescent="0.35">
      <c r="A61" s="48"/>
      <c r="B61" s="37"/>
      <c r="C61" s="39"/>
      <c r="D61" s="37"/>
      <c r="E61" s="39"/>
      <c r="F61" s="37"/>
      <c r="G61" s="49"/>
      <c r="H61" s="50"/>
      <c r="I61" s="50"/>
      <c r="J61" s="5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</row>
    <row r="62" spans="1:253" s="11" customFormat="1" ht="19.5" customHeight="1" thickBot="1" x14ac:dyDescent="0.3">
      <c r="A62" s="6" t="s">
        <v>41</v>
      </c>
      <c r="B62" s="7"/>
      <c r="C62" s="8"/>
      <c r="D62" s="7"/>
      <c r="E62" s="8"/>
      <c r="F62" s="7"/>
      <c r="G62" s="8"/>
      <c r="H62" s="8"/>
      <c r="I62" s="8"/>
      <c r="J62" s="9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  <c r="IP62" s="10"/>
      <c r="IQ62" s="10"/>
      <c r="IR62" s="10"/>
      <c r="IS62" s="10"/>
    </row>
    <row r="63" spans="1:253" ht="16.5" customHeight="1" x14ac:dyDescent="0.3">
      <c r="A63" s="12" t="s">
        <v>42</v>
      </c>
      <c r="B63" s="13"/>
      <c r="C63" s="14"/>
      <c r="D63" s="13"/>
      <c r="E63" s="14"/>
      <c r="F63" s="13"/>
      <c r="G63" s="15"/>
      <c r="H63" s="16"/>
      <c r="I63" s="16"/>
      <c r="J63" s="45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</row>
    <row r="64" spans="1:253" ht="16.5" customHeight="1" x14ac:dyDescent="0.3">
      <c r="A64" s="18" t="s">
        <v>75</v>
      </c>
      <c r="B64" s="19" t="s">
        <v>44</v>
      </c>
      <c r="C64" s="20"/>
      <c r="D64" s="19" t="s">
        <v>45</v>
      </c>
      <c r="E64" s="20"/>
      <c r="F64" s="19" t="s">
        <v>13</v>
      </c>
      <c r="G64" s="52"/>
      <c r="H64" s="47"/>
      <c r="I64" s="23"/>
      <c r="J64" s="24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</row>
    <row r="65" spans="1:253" ht="16.5" customHeight="1" x14ac:dyDescent="0.3">
      <c r="A65" s="18" t="s">
        <v>88</v>
      </c>
      <c r="B65" s="19" t="s">
        <v>32</v>
      </c>
      <c r="C65" s="20"/>
      <c r="D65" s="19" t="s">
        <v>12</v>
      </c>
      <c r="E65" s="20"/>
      <c r="F65" s="19" t="s">
        <v>13</v>
      </c>
      <c r="G65" s="21"/>
      <c r="H65" s="22"/>
      <c r="I65" s="23"/>
      <c r="J65" s="24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</row>
    <row r="66" spans="1:253" ht="16.5" customHeight="1" x14ac:dyDescent="0.3">
      <c r="A66" s="18" t="s">
        <v>76</v>
      </c>
      <c r="B66" s="19" t="s">
        <v>32</v>
      </c>
      <c r="C66" s="20"/>
      <c r="D66" s="19" t="s">
        <v>12</v>
      </c>
      <c r="E66" s="20"/>
      <c r="F66" s="19" t="s">
        <v>13</v>
      </c>
      <c r="G66" s="21"/>
      <c r="H66" s="22"/>
      <c r="I66" s="23"/>
      <c r="J66" s="24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</row>
    <row r="67" spans="1:253" ht="16.5" customHeight="1" x14ac:dyDescent="0.3">
      <c r="A67" s="18" t="s">
        <v>77</v>
      </c>
      <c r="B67" s="19" t="s">
        <v>32</v>
      </c>
      <c r="C67" s="20"/>
      <c r="D67" s="19" t="s">
        <v>12</v>
      </c>
      <c r="E67" s="20"/>
      <c r="F67" s="19" t="s">
        <v>13</v>
      </c>
      <c r="G67" s="21"/>
      <c r="H67" s="22"/>
      <c r="I67" s="23"/>
      <c r="J67" s="24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</row>
    <row r="68" spans="1:253" ht="16.5" customHeight="1" x14ac:dyDescent="0.3">
      <c r="A68" s="18" t="s">
        <v>78</v>
      </c>
      <c r="B68" s="19" t="s">
        <v>32</v>
      </c>
      <c r="C68" s="20"/>
      <c r="D68" s="19" t="s">
        <v>12</v>
      </c>
      <c r="E68" s="20"/>
      <c r="F68" s="19" t="s">
        <v>13</v>
      </c>
      <c r="G68" s="21"/>
      <c r="H68" s="22"/>
      <c r="I68" s="23"/>
      <c r="J68" s="24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</row>
    <row r="69" spans="1:253" ht="16.5" customHeight="1" x14ac:dyDescent="0.3">
      <c r="A69" s="18" t="s">
        <v>79</v>
      </c>
      <c r="B69" s="19" t="s">
        <v>32</v>
      </c>
      <c r="C69" s="20"/>
      <c r="D69" s="19" t="s">
        <v>12</v>
      </c>
      <c r="E69" s="20"/>
      <c r="F69" s="19" t="s">
        <v>13</v>
      </c>
      <c r="G69" s="21"/>
      <c r="H69" s="22"/>
      <c r="I69" s="23"/>
      <c r="J69" s="24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</row>
    <row r="70" spans="1:253" ht="16.5" customHeight="1" x14ac:dyDescent="0.3">
      <c r="A70" s="18" t="s">
        <v>85</v>
      </c>
      <c r="B70" s="19" t="s">
        <v>46</v>
      </c>
      <c r="C70" s="20"/>
      <c r="D70" s="19" t="s">
        <v>12</v>
      </c>
      <c r="E70" s="20"/>
      <c r="F70" s="19" t="s">
        <v>13</v>
      </c>
      <c r="G70" s="21"/>
      <c r="H70" s="22"/>
      <c r="I70" s="23"/>
      <c r="J70" s="24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</row>
    <row r="71" spans="1:253" ht="16.5" customHeight="1" x14ac:dyDescent="0.3">
      <c r="A71" s="18" t="s">
        <v>129</v>
      </c>
      <c r="B71" s="19" t="s">
        <v>50</v>
      </c>
      <c r="C71" s="20"/>
      <c r="D71" s="19" t="s">
        <v>12</v>
      </c>
      <c r="E71" s="20"/>
      <c r="F71" s="19" t="s">
        <v>13</v>
      </c>
      <c r="G71" s="52"/>
      <c r="H71" s="47"/>
      <c r="I71" s="23"/>
      <c r="J71" s="24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</row>
    <row r="72" spans="1:253" ht="16.5" customHeight="1" x14ac:dyDescent="0.3">
      <c r="A72" s="18" t="s">
        <v>130</v>
      </c>
      <c r="B72" s="19" t="s">
        <v>50</v>
      </c>
      <c r="C72" s="20"/>
      <c r="D72" s="19" t="s">
        <v>12</v>
      </c>
      <c r="E72" s="20"/>
      <c r="F72" s="19" t="s">
        <v>13</v>
      </c>
      <c r="G72" s="52"/>
      <c r="H72" s="47"/>
      <c r="I72" s="23"/>
      <c r="J72" s="24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</row>
    <row r="73" spans="1:253" ht="16.5" customHeight="1" x14ac:dyDescent="0.3">
      <c r="A73" s="18" t="s">
        <v>131</v>
      </c>
      <c r="B73" s="19" t="s">
        <v>50</v>
      </c>
      <c r="C73" s="20"/>
      <c r="D73" s="19" t="s">
        <v>12</v>
      </c>
      <c r="E73" s="20"/>
      <c r="F73" s="19" t="s">
        <v>13</v>
      </c>
      <c r="G73" s="52"/>
      <c r="H73" s="47"/>
      <c r="I73" s="23"/>
      <c r="J73" s="24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</row>
    <row r="74" spans="1:253" ht="16.5" customHeight="1" x14ac:dyDescent="0.3">
      <c r="A74" s="18" t="s">
        <v>89</v>
      </c>
      <c r="B74" s="19" t="s">
        <v>50</v>
      </c>
      <c r="C74" s="20"/>
      <c r="D74" s="19" t="s">
        <v>12</v>
      </c>
      <c r="E74" s="20"/>
      <c r="F74" s="19" t="s">
        <v>13</v>
      </c>
      <c r="G74" s="52"/>
      <c r="H74" s="47"/>
      <c r="I74" s="23"/>
      <c r="J74" s="24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</row>
    <row r="75" spans="1:253" ht="16.5" customHeight="1" x14ac:dyDescent="0.3">
      <c r="A75" s="18" t="s">
        <v>90</v>
      </c>
      <c r="B75" s="19" t="s">
        <v>50</v>
      </c>
      <c r="C75" s="20"/>
      <c r="D75" s="19" t="s">
        <v>12</v>
      </c>
      <c r="E75" s="20"/>
      <c r="F75" s="19" t="s">
        <v>13</v>
      </c>
      <c r="G75" s="52"/>
      <c r="H75" s="47"/>
      <c r="I75" s="23"/>
      <c r="J75" s="24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</row>
    <row r="76" spans="1:253" ht="16.5" customHeight="1" x14ac:dyDescent="0.3">
      <c r="A76" s="18" t="s">
        <v>91</v>
      </c>
      <c r="B76" s="19" t="s">
        <v>50</v>
      </c>
      <c r="C76" s="20"/>
      <c r="D76" s="19" t="s">
        <v>12</v>
      </c>
      <c r="E76" s="20"/>
      <c r="F76" s="19" t="s">
        <v>13</v>
      </c>
      <c r="G76" s="52"/>
      <c r="H76" s="47"/>
      <c r="I76" s="23"/>
      <c r="J76" s="24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</row>
    <row r="77" spans="1:253" ht="16.5" customHeight="1" x14ac:dyDescent="0.3">
      <c r="A77" s="18" t="s">
        <v>118</v>
      </c>
      <c r="B77" s="19"/>
      <c r="C77" s="20"/>
      <c r="D77" s="19"/>
      <c r="E77" s="20"/>
      <c r="F77" s="19"/>
      <c r="G77" s="21"/>
      <c r="H77" s="23"/>
      <c r="I77" s="23"/>
      <c r="J77" s="26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</row>
    <row r="78" spans="1:253" ht="16.5" customHeight="1" x14ac:dyDescent="0.3">
      <c r="A78" s="18" t="s">
        <v>121</v>
      </c>
      <c r="B78" s="19"/>
      <c r="C78" s="20"/>
      <c r="D78" s="19"/>
      <c r="E78" s="20"/>
      <c r="F78" s="19"/>
      <c r="G78" s="21"/>
      <c r="H78" s="23"/>
      <c r="I78" s="23"/>
      <c r="J78" s="26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</row>
    <row r="79" spans="1:253" ht="16.5" customHeight="1" x14ac:dyDescent="0.3">
      <c r="A79" s="18" t="s">
        <v>124</v>
      </c>
      <c r="B79" s="19"/>
      <c r="C79" s="20"/>
      <c r="D79" s="19"/>
      <c r="E79" s="20"/>
      <c r="F79" s="19"/>
      <c r="G79" s="21"/>
      <c r="H79" s="23"/>
      <c r="I79" s="23"/>
      <c r="J79" s="26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</row>
    <row r="80" spans="1:253" ht="16.5" customHeight="1" x14ac:dyDescent="0.3">
      <c r="A80" s="18"/>
      <c r="B80" s="19"/>
      <c r="C80" s="20"/>
      <c r="D80" s="19"/>
      <c r="E80" s="20"/>
      <c r="F80" s="19"/>
      <c r="G80" s="21"/>
      <c r="H80" s="23"/>
      <c r="I80" s="23"/>
      <c r="J80" s="26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</row>
    <row r="81" spans="1:253" ht="16.5" customHeight="1" x14ac:dyDescent="0.3">
      <c r="A81" s="18" t="s">
        <v>33</v>
      </c>
      <c r="B81" s="19"/>
      <c r="C81" s="20"/>
      <c r="D81" s="19"/>
      <c r="E81" s="20"/>
      <c r="F81" s="19"/>
      <c r="G81" s="21"/>
      <c r="H81" s="23"/>
      <c r="I81" s="23"/>
      <c r="J81" s="26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</row>
    <row r="82" spans="1:253" ht="16.5" customHeight="1" x14ac:dyDescent="0.3">
      <c r="A82" s="18" t="s">
        <v>34</v>
      </c>
      <c r="B82" s="19" t="s">
        <v>7</v>
      </c>
      <c r="C82" s="20"/>
      <c r="D82" s="19" t="s">
        <v>12</v>
      </c>
      <c r="E82" s="20"/>
      <c r="F82" s="19" t="s">
        <v>13</v>
      </c>
      <c r="G82" s="52"/>
      <c r="H82" s="47"/>
      <c r="I82" s="23"/>
      <c r="J82" s="24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</row>
    <row r="83" spans="1:253" ht="16.5" customHeight="1" x14ac:dyDescent="0.3">
      <c r="A83" s="18" t="s">
        <v>35</v>
      </c>
      <c r="B83" s="19" t="s">
        <v>44</v>
      </c>
      <c r="C83" s="20"/>
      <c r="D83" s="19" t="s">
        <v>12</v>
      </c>
      <c r="E83" s="20"/>
      <c r="F83" s="19" t="s">
        <v>13</v>
      </c>
      <c r="G83" s="52"/>
      <c r="H83" s="47"/>
      <c r="I83" s="23"/>
      <c r="J83" s="24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</row>
    <row r="84" spans="1:253" ht="16.5" customHeight="1" x14ac:dyDescent="0.3">
      <c r="A84" s="18" t="s">
        <v>36</v>
      </c>
      <c r="B84" s="19" t="s">
        <v>15</v>
      </c>
      <c r="C84" s="20"/>
      <c r="D84" s="19" t="s">
        <v>12</v>
      </c>
      <c r="E84" s="20"/>
      <c r="F84" s="19" t="s">
        <v>13</v>
      </c>
      <c r="G84" s="52"/>
      <c r="H84" s="47"/>
      <c r="I84" s="23"/>
      <c r="J84" s="24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</row>
    <row r="85" spans="1:253" ht="16.5" customHeight="1" x14ac:dyDescent="0.3">
      <c r="A85" s="18" t="s">
        <v>37</v>
      </c>
      <c r="B85" s="19" t="s">
        <v>63</v>
      </c>
      <c r="C85" s="20"/>
      <c r="D85" s="19" t="s">
        <v>12</v>
      </c>
      <c r="E85" s="20"/>
      <c r="F85" s="19" t="s">
        <v>13</v>
      </c>
      <c r="G85" s="52"/>
      <c r="H85" s="47"/>
      <c r="I85" s="23"/>
      <c r="J85" s="24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</row>
    <row r="86" spans="1:253" ht="16.5" customHeight="1" x14ac:dyDescent="0.3">
      <c r="A86" s="18" t="s">
        <v>18</v>
      </c>
      <c r="B86" s="19" t="s">
        <v>44</v>
      </c>
      <c r="C86" s="20"/>
      <c r="D86" s="19" t="s">
        <v>12</v>
      </c>
      <c r="E86" s="20"/>
      <c r="F86" s="19" t="s">
        <v>13</v>
      </c>
      <c r="G86" s="52"/>
      <c r="H86" s="47"/>
      <c r="I86" s="23"/>
      <c r="J86" s="24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</row>
    <row r="87" spans="1:253" ht="16.5" customHeight="1" x14ac:dyDescent="0.3">
      <c r="A87" s="18" t="s">
        <v>19</v>
      </c>
      <c r="B87" s="19" t="s">
        <v>44</v>
      </c>
      <c r="C87" s="20"/>
      <c r="D87" s="19" t="s">
        <v>12</v>
      </c>
      <c r="E87" s="20"/>
      <c r="F87" s="19" t="s">
        <v>13</v>
      </c>
      <c r="G87" s="52"/>
      <c r="H87" s="47"/>
      <c r="I87" s="23"/>
      <c r="J87" s="24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</row>
    <row r="88" spans="1:253" ht="16.5" customHeight="1" x14ac:dyDescent="0.3">
      <c r="A88" s="18" t="s">
        <v>80</v>
      </c>
      <c r="B88" s="19" t="s">
        <v>44</v>
      </c>
      <c r="C88" s="20"/>
      <c r="D88" s="19" t="s">
        <v>12</v>
      </c>
      <c r="E88" s="20"/>
      <c r="F88" s="19" t="s">
        <v>13</v>
      </c>
      <c r="G88" s="52"/>
      <c r="H88" s="47"/>
      <c r="I88" s="23"/>
      <c r="J88" s="24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</row>
    <row r="89" spans="1:253" ht="16.5" customHeight="1" x14ac:dyDescent="0.3">
      <c r="A89" s="18" t="s">
        <v>20</v>
      </c>
      <c r="B89" s="19" t="s">
        <v>44</v>
      </c>
      <c r="C89" s="20"/>
      <c r="D89" s="19" t="s">
        <v>12</v>
      </c>
      <c r="E89" s="20"/>
      <c r="F89" s="19" t="s">
        <v>13</v>
      </c>
      <c r="G89" s="52"/>
      <c r="H89" s="47"/>
      <c r="I89" s="23"/>
      <c r="J89" s="24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</row>
    <row r="90" spans="1:253" ht="16.5" customHeight="1" x14ac:dyDescent="0.3">
      <c r="A90" s="18" t="s">
        <v>81</v>
      </c>
      <c r="B90" s="19" t="s">
        <v>44</v>
      </c>
      <c r="C90" s="20"/>
      <c r="D90" s="19" t="s">
        <v>12</v>
      </c>
      <c r="E90" s="20"/>
      <c r="F90" s="19" t="s">
        <v>13</v>
      </c>
      <c r="G90" s="52"/>
      <c r="H90" s="47"/>
      <c r="I90" s="23"/>
      <c r="J90" s="24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</row>
    <row r="91" spans="1:253" ht="16.5" customHeight="1" x14ac:dyDescent="0.3">
      <c r="A91" s="18" t="s">
        <v>21</v>
      </c>
      <c r="B91" s="19" t="s">
        <v>44</v>
      </c>
      <c r="C91" s="20"/>
      <c r="D91" s="19" t="s">
        <v>12</v>
      </c>
      <c r="E91" s="20"/>
      <c r="F91" s="19" t="s">
        <v>13</v>
      </c>
      <c r="G91" s="52"/>
      <c r="H91" s="47"/>
      <c r="I91" s="23"/>
      <c r="J91" s="24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</row>
    <row r="92" spans="1:253" ht="16.5" customHeight="1" x14ac:dyDescent="0.3">
      <c r="A92" s="18" t="s">
        <v>117</v>
      </c>
      <c r="B92" s="19"/>
      <c r="C92" s="20"/>
      <c r="D92" s="19"/>
      <c r="E92" s="20"/>
      <c r="F92" s="19"/>
      <c r="G92" s="21"/>
      <c r="H92" s="23"/>
      <c r="I92" s="23"/>
      <c r="J92" s="26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</row>
    <row r="93" spans="1:253" ht="16.5" customHeight="1" x14ac:dyDescent="0.3">
      <c r="A93" s="18" t="s">
        <v>122</v>
      </c>
      <c r="B93" s="19"/>
      <c r="C93" s="20"/>
      <c r="D93" s="19"/>
      <c r="E93" s="20"/>
      <c r="F93" s="19"/>
      <c r="G93" s="21"/>
      <c r="H93" s="23"/>
      <c r="I93" s="23"/>
      <c r="J93" s="26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</row>
    <row r="94" spans="1:253" ht="16.5" customHeight="1" x14ac:dyDescent="0.3">
      <c r="A94" s="18" t="s">
        <v>123</v>
      </c>
      <c r="B94" s="19"/>
      <c r="C94" s="20"/>
      <c r="D94" s="19"/>
      <c r="E94" s="20"/>
      <c r="F94" s="19"/>
      <c r="G94" s="21"/>
      <c r="H94" s="23"/>
      <c r="I94" s="23"/>
      <c r="J94" s="26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</row>
    <row r="95" spans="1:253" ht="16.5" customHeight="1" x14ac:dyDescent="0.3">
      <c r="A95" s="18"/>
      <c r="B95" s="19"/>
      <c r="C95" s="20"/>
      <c r="D95" s="19"/>
      <c r="E95" s="20"/>
      <c r="F95" s="19"/>
      <c r="G95" s="21"/>
      <c r="H95" s="23"/>
      <c r="I95" s="23"/>
      <c r="J95" s="26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</row>
    <row r="96" spans="1:253" ht="16.5" customHeight="1" x14ac:dyDescent="0.3">
      <c r="A96" s="18" t="s">
        <v>22</v>
      </c>
      <c r="B96" s="19"/>
      <c r="C96" s="20"/>
      <c r="D96" s="19"/>
      <c r="E96" s="20"/>
      <c r="F96" s="19"/>
      <c r="G96" s="21"/>
      <c r="H96" s="23"/>
      <c r="I96" s="23"/>
      <c r="J96" s="26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</row>
    <row r="97" spans="1:253" ht="16.5" customHeight="1" x14ac:dyDescent="0.3">
      <c r="A97" s="18" t="s">
        <v>149</v>
      </c>
      <c r="B97" s="19"/>
      <c r="C97" s="20"/>
      <c r="D97" s="19"/>
      <c r="E97" s="20"/>
      <c r="F97" s="19"/>
      <c r="G97" s="21"/>
      <c r="H97" s="23"/>
      <c r="I97" s="23"/>
      <c r="J97" s="26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</row>
    <row r="98" spans="1:253" ht="16.5" customHeight="1" x14ac:dyDescent="0.3">
      <c r="A98" s="18" t="s">
        <v>150</v>
      </c>
      <c r="B98" s="19" t="s">
        <v>39</v>
      </c>
      <c r="C98" s="20"/>
      <c r="D98" s="19" t="s">
        <v>23</v>
      </c>
      <c r="E98" s="20"/>
      <c r="F98" s="19" t="s">
        <v>24</v>
      </c>
      <c r="G98" s="21"/>
      <c r="H98" s="23"/>
      <c r="I98" s="23"/>
      <c r="J98" s="26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</row>
    <row r="99" spans="1:253" ht="16.5" customHeight="1" x14ac:dyDescent="0.3">
      <c r="A99" s="18" t="s">
        <v>151</v>
      </c>
      <c r="B99" s="19" t="s">
        <v>39</v>
      </c>
      <c r="C99" s="20"/>
      <c r="D99" s="19" t="s">
        <v>23</v>
      </c>
      <c r="E99" s="20"/>
      <c r="F99" s="19" t="s">
        <v>24</v>
      </c>
      <c r="G99" s="21"/>
      <c r="H99" s="23"/>
      <c r="I99" s="23"/>
      <c r="J99" s="26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</row>
    <row r="100" spans="1:253" ht="16.5" customHeight="1" x14ac:dyDescent="0.3">
      <c r="A100" s="18" t="s">
        <v>152</v>
      </c>
      <c r="B100" s="19" t="s">
        <v>39</v>
      </c>
      <c r="C100" s="20"/>
      <c r="D100" s="19" t="s">
        <v>23</v>
      </c>
      <c r="E100" s="20"/>
      <c r="F100" s="19" t="s">
        <v>24</v>
      </c>
      <c r="G100" s="21"/>
      <c r="H100" s="23"/>
      <c r="I100" s="23"/>
      <c r="J100" s="26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</row>
    <row r="101" spans="1:253" ht="16.5" customHeight="1" x14ac:dyDescent="0.3">
      <c r="A101" s="18" t="s">
        <v>153</v>
      </c>
      <c r="B101" s="19" t="s">
        <v>39</v>
      </c>
      <c r="C101" s="20"/>
      <c r="D101" s="19" t="s">
        <v>23</v>
      </c>
      <c r="E101" s="20"/>
      <c r="F101" s="19" t="s">
        <v>24</v>
      </c>
      <c r="G101" s="21"/>
      <c r="H101" s="23"/>
      <c r="I101" s="23"/>
      <c r="J101" s="26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</row>
    <row r="102" spans="1:253" ht="16.5" customHeight="1" x14ac:dyDescent="0.3">
      <c r="A102" s="18" t="s">
        <v>154</v>
      </c>
      <c r="B102" s="19" t="s">
        <v>39</v>
      </c>
      <c r="C102" s="20"/>
      <c r="D102" s="19" t="s">
        <v>23</v>
      </c>
      <c r="E102" s="20"/>
      <c r="F102" s="19" t="s">
        <v>24</v>
      </c>
      <c r="G102" s="21"/>
      <c r="H102" s="23"/>
      <c r="I102" s="23"/>
      <c r="J102" s="26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</row>
    <row r="103" spans="1:253" ht="16.5" customHeight="1" x14ac:dyDescent="0.3">
      <c r="A103" s="18" t="s">
        <v>155</v>
      </c>
      <c r="B103" s="19" t="s">
        <v>39</v>
      </c>
      <c r="C103" s="20"/>
      <c r="D103" s="19" t="s">
        <v>23</v>
      </c>
      <c r="E103" s="20"/>
      <c r="F103" s="19" t="s">
        <v>24</v>
      </c>
      <c r="G103" s="21"/>
      <c r="H103" s="23"/>
      <c r="I103" s="23"/>
      <c r="J103" s="26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</row>
    <row r="104" spans="1:253" ht="16.5" customHeight="1" x14ac:dyDescent="0.3">
      <c r="A104" s="18" t="s">
        <v>156</v>
      </c>
      <c r="B104" s="19" t="s">
        <v>39</v>
      </c>
      <c r="C104" s="20"/>
      <c r="D104" s="19" t="s">
        <v>23</v>
      </c>
      <c r="E104" s="20"/>
      <c r="F104" s="19" t="s">
        <v>24</v>
      </c>
      <c r="G104" s="21"/>
      <c r="H104" s="23"/>
      <c r="I104" s="23"/>
      <c r="J104" s="26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</row>
    <row r="105" spans="1:253" ht="16.5" customHeight="1" x14ac:dyDescent="0.3">
      <c r="A105" s="18" t="s">
        <v>157</v>
      </c>
      <c r="B105" s="19" t="s">
        <v>39</v>
      </c>
      <c r="C105" s="20"/>
      <c r="D105" s="19" t="s">
        <v>23</v>
      </c>
      <c r="E105" s="20"/>
      <c r="F105" s="19" t="s">
        <v>24</v>
      </c>
      <c r="G105" s="21"/>
      <c r="H105" s="23"/>
      <c r="I105" s="23"/>
      <c r="J105" s="26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</row>
    <row r="106" spans="1:253" ht="16.5" customHeight="1" x14ac:dyDescent="0.3">
      <c r="A106" s="18" t="s">
        <v>158</v>
      </c>
      <c r="B106" s="19" t="s">
        <v>39</v>
      </c>
      <c r="C106" s="20"/>
      <c r="D106" s="19" t="s">
        <v>23</v>
      </c>
      <c r="E106" s="20"/>
      <c r="F106" s="19" t="s">
        <v>24</v>
      </c>
      <c r="G106" s="21"/>
      <c r="H106" s="23"/>
      <c r="I106" s="23"/>
      <c r="J106" s="26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</row>
    <row r="107" spans="1:253" ht="16.5" customHeight="1" x14ac:dyDescent="0.3">
      <c r="A107" s="18" t="s">
        <v>159</v>
      </c>
      <c r="B107" s="19"/>
      <c r="C107" s="20"/>
      <c r="D107" s="19"/>
      <c r="E107" s="20"/>
      <c r="F107" s="19"/>
      <c r="G107" s="21"/>
      <c r="H107" s="23"/>
      <c r="I107" s="23"/>
      <c r="J107" s="26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</row>
    <row r="108" spans="1:253" ht="16.5" customHeight="1" x14ac:dyDescent="0.3">
      <c r="A108" s="18" t="s">
        <v>160</v>
      </c>
      <c r="B108" s="19"/>
      <c r="C108" s="20"/>
      <c r="D108" s="19"/>
      <c r="E108" s="20"/>
      <c r="F108" s="19"/>
      <c r="G108" s="21"/>
      <c r="H108" s="23"/>
      <c r="I108" s="23"/>
      <c r="J108" s="26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</row>
    <row r="109" spans="1:253" ht="16.5" customHeight="1" x14ac:dyDescent="0.3">
      <c r="A109" s="18" t="s">
        <v>161</v>
      </c>
      <c r="B109" s="19"/>
      <c r="C109" s="20"/>
      <c r="D109" s="19"/>
      <c r="E109" s="20"/>
      <c r="F109" s="19"/>
      <c r="G109" s="21"/>
      <c r="H109" s="23"/>
      <c r="I109" s="23"/>
      <c r="J109" s="26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</row>
    <row r="110" spans="1:253" ht="16.5" customHeight="1" x14ac:dyDescent="0.3">
      <c r="A110" s="18" t="s">
        <v>162</v>
      </c>
      <c r="B110" s="19"/>
      <c r="C110" s="20"/>
      <c r="D110" s="19"/>
      <c r="E110" s="20"/>
      <c r="F110" s="19"/>
      <c r="G110" s="21"/>
      <c r="H110" s="23"/>
      <c r="I110" s="23"/>
      <c r="J110" s="26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</row>
    <row r="111" spans="1:253" ht="16.5" customHeight="1" x14ac:dyDescent="0.3">
      <c r="A111" s="18" t="s">
        <v>163</v>
      </c>
      <c r="B111" s="19" t="s">
        <v>39</v>
      </c>
      <c r="C111" s="20"/>
      <c r="D111" s="19" t="s">
        <v>23</v>
      </c>
      <c r="E111" s="20"/>
      <c r="F111" s="19" t="s">
        <v>24</v>
      </c>
      <c r="G111" s="21"/>
      <c r="H111" s="23"/>
      <c r="I111" s="23"/>
      <c r="J111" s="26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</row>
    <row r="112" spans="1:253" ht="16.5" customHeight="1" x14ac:dyDescent="0.3">
      <c r="A112" s="18" t="s">
        <v>164</v>
      </c>
      <c r="B112" s="19" t="s">
        <v>39</v>
      </c>
      <c r="C112" s="20"/>
      <c r="D112" s="19" t="s">
        <v>23</v>
      </c>
      <c r="E112" s="20"/>
      <c r="F112" s="19" t="s">
        <v>24</v>
      </c>
      <c r="G112" s="21"/>
      <c r="H112" s="23"/>
      <c r="I112" s="23"/>
      <c r="J112" s="26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</row>
    <row r="113" spans="1:253" ht="16.5" customHeight="1" x14ac:dyDescent="0.3">
      <c r="A113" s="18" t="s">
        <v>165</v>
      </c>
      <c r="B113" s="19" t="s">
        <v>39</v>
      </c>
      <c r="C113" s="20"/>
      <c r="D113" s="19" t="s">
        <v>23</v>
      </c>
      <c r="E113" s="20"/>
      <c r="F113" s="19" t="s">
        <v>24</v>
      </c>
      <c r="G113" s="21"/>
      <c r="H113" s="23"/>
      <c r="I113" s="23"/>
      <c r="J113" s="26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</row>
    <row r="114" spans="1:253" ht="16.5" customHeight="1" x14ac:dyDescent="0.3">
      <c r="A114" s="18" t="s">
        <v>166</v>
      </c>
      <c r="B114" s="19"/>
      <c r="C114" s="20"/>
      <c r="D114" s="19"/>
      <c r="E114" s="20"/>
      <c r="F114" s="19"/>
      <c r="G114" s="21"/>
      <c r="H114" s="23"/>
      <c r="I114" s="23"/>
      <c r="J114" s="26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</row>
    <row r="115" spans="1:253" ht="16.5" customHeight="1" x14ac:dyDescent="0.3">
      <c r="A115" s="18" t="s">
        <v>167</v>
      </c>
      <c r="B115" s="19"/>
      <c r="C115" s="20"/>
      <c r="D115" s="19"/>
      <c r="E115" s="20"/>
      <c r="F115" s="19"/>
      <c r="G115" s="21"/>
      <c r="H115" s="23"/>
      <c r="I115" s="23"/>
      <c r="J115" s="26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</row>
    <row r="116" spans="1:253" ht="16.5" customHeight="1" x14ac:dyDescent="0.3">
      <c r="A116" s="18" t="s">
        <v>168</v>
      </c>
      <c r="B116" s="19"/>
      <c r="C116" s="20"/>
      <c r="D116" s="19"/>
      <c r="E116" s="20"/>
      <c r="F116" s="19"/>
      <c r="G116" s="21"/>
      <c r="H116" s="23"/>
      <c r="I116" s="23"/>
      <c r="J116" s="26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</row>
    <row r="117" spans="1:253" ht="16.5" customHeight="1" x14ac:dyDescent="0.3">
      <c r="A117" s="18" t="s">
        <v>169</v>
      </c>
      <c r="B117" s="19" t="s">
        <v>44</v>
      </c>
      <c r="C117" s="20"/>
      <c r="D117" s="19"/>
      <c r="E117" s="20"/>
      <c r="F117" s="19"/>
      <c r="G117" s="21"/>
      <c r="H117" s="23"/>
      <c r="I117" s="23"/>
      <c r="J117" s="26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</row>
    <row r="118" spans="1:253" ht="16.5" customHeight="1" x14ac:dyDescent="0.3">
      <c r="A118" s="18" t="s">
        <v>170</v>
      </c>
      <c r="B118" s="19"/>
      <c r="C118" s="20"/>
      <c r="D118" s="19"/>
      <c r="E118" s="20"/>
      <c r="F118" s="19"/>
      <c r="G118" s="21"/>
      <c r="H118" s="23"/>
      <c r="I118" s="23"/>
      <c r="J118" s="26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</row>
    <row r="119" spans="1:253" ht="16.5" customHeight="1" x14ac:dyDescent="0.3">
      <c r="A119" s="18" t="s">
        <v>113</v>
      </c>
      <c r="B119" s="19"/>
      <c r="C119" s="20"/>
      <c r="D119" s="19"/>
      <c r="E119" s="20"/>
      <c r="F119" s="19"/>
      <c r="G119" s="21"/>
      <c r="H119" s="23"/>
      <c r="I119" s="23"/>
      <c r="J119" s="26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</row>
    <row r="120" spans="1:253" ht="16.5" customHeight="1" x14ac:dyDescent="0.3">
      <c r="A120" s="18" t="s">
        <v>114</v>
      </c>
      <c r="B120" s="19"/>
      <c r="C120" s="20"/>
      <c r="D120" s="19"/>
      <c r="E120" s="20"/>
      <c r="F120" s="19"/>
      <c r="G120" s="21"/>
      <c r="H120" s="23"/>
      <c r="I120" s="23"/>
      <c r="J120" s="26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</row>
    <row r="121" spans="1:253" ht="16.5" customHeight="1" x14ac:dyDescent="0.3">
      <c r="A121" s="18"/>
      <c r="B121" s="19"/>
      <c r="C121" s="20"/>
      <c r="D121" s="19"/>
      <c r="E121" s="20"/>
      <c r="F121" s="19"/>
      <c r="G121" s="89" t="s">
        <v>184</v>
      </c>
      <c r="H121" s="93">
        <f>+SUM(H98:H120)</f>
        <v>0</v>
      </c>
      <c r="I121" s="23"/>
      <c r="J121" s="26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</row>
    <row r="122" spans="1:253" ht="16.5" customHeight="1" x14ac:dyDescent="0.3">
      <c r="A122" s="18"/>
      <c r="B122" s="19"/>
      <c r="C122" s="20"/>
      <c r="D122" s="19"/>
      <c r="E122" s="20"/>
      <c r="F122" s="19"/>
      <c r="G122" s="21"/>
      <c r="H122" s="23"/>
      <c r="I122" s="23"/>
      <c r="J122" s="26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</row>
    <row r="123" spans="1:253" ht="16.5" customHeight="1" x14ac:dyDescent="0.3">
      <c r="A123" s="18" t="s">
        <v>8</v>
      </c>
      <c r="B123" s="19" t="s">
        <v>44</v>
      </c>
      <c r="C123" s="20"/>
      <c r="D123" s="19"/>
      <c r="E123" s="20"/>
      <c r="F123" s="19"/>
      <c r="G123" s="52"/>
      <c r="H123" s="47"/>
      <c r="I123" s="23"/>
      <c r="J123" s="24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</row>
    <row r="124" spans="1:253" ht="16.5" customHeight="1" x14ac:dyDescent="0.3">
      <c r="A124" s="18" t="s">
        <v>210</v>
      </c>
      <c r="B124" s="19" t="s">
        <v>44</v>
      </c>
      <c r="C124" s="20"/>
      <c r="D124" s="19"/>
      <c r="E124" s="20"/>
      <c r="F124" s="19"/>
      <c r="G124" s="52"/>
      <c r="H124" s="47"/>
      <c r="I124" s="23"/>
      <c r="J124" s="24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</row>
    <row r="125" spans="1:253" ht="16.5" customHeight="1" x14ac:dyDescent="0.3">
      <c r="A125" s="18" t="s">
        <v>25</v>
      </c>
      <c r="B125" s="19" t="s">
        <v>44</v>
      </c>
      <c r="C125" s="20"/>
      <c r="D125" s="19"/>
      <c r="E125" s="20"/>
      <c r="F125" s="19"/>
      <c r="G125" s="52"/>
      <c r="H125" s="47"/>
      <c r="I125" s="23"/>
      <c r="J125" s="24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</row>
    <row r="126" spans="1:253" ht="16.5" customHeight="1" x14ac:dyDescent="0.3">
      <c r="A126" s="18" t="s">
        <v>26</v>
      </c>
      <c r="B126" s="19" t="s">
        <v>44</v>
      </c>
      <c r="C126" s="20"/>
      <c r="D126" s="19"/>
      <c r="E126" s="20"/>
      <c r="F126" s="19"/>
      <c r="G126" s="52"/>
      <c r="H126" s="47"/>
      <c r="I126" s="23"/>
      <c r="J126" s="24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</row>
    <row r="127" spans="1:253" ht="16.5" customHeight="1" x14ac:dyDescent="0.3">
      <c r="A127" s="18" t="s">
        <v>27</v>
      </c>
      <c r="B127" s="19" t="s">
        <v>39</v>
      </c>
      <c r="C127" s="20"/>
      <c r="D127" s="19" t="s">
        <v>12</v>
      </c>
      <c r="E127" s="20"/>
      <c r="F127" s="19" t="s">
        <v>13</v>
      </c>
      <c r="G127" s="52"/>
      <c r="H127" s="47"/>
      <c r="I127" s="23"/>
      <c r="J127" s="24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</row>
    <row r="128" spans="1:253" ht="16.5" customHeight="1" x14ac:dyDescent="0.3">
      <c r="A128" s="18" t="s">
        <v>28</v>
      </c>
      <c r="B128" s="19" t="s">
        <v>44</v>
      </c>
      <c r="C128" s="20"/>
      <c r="D128" s="19"/>
      <c r="E128" s="20"/>
      <c r="F128" s="19"/>
      <c r="G128" s="52"/>
      <c r="H128" s="47"/>
      <c r="I128" s="23"/>
      <c r="J128" s="24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</row>
    <row r="129" spans="1:253" ht="16.5" customHeight="1" x14ac:dyDescent="0.3">
      <c r="A129" s="18" t="s">
        <v>110</v>
      </c>
      <c r="B129" s="19" t="s">
        <v>44</v>
      </c>
      <c r="C129" s="20"/>
      <c r="D129" s="19"/>
      <c r="E129" s="20"/>
      <c r="F129" s="19"/>
      <c r="G129" s="52"/>
      <c r="H129" s="47"/>
      <c r="I129" s="23"/>
      <c r="J129" s="24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</row>
    <row r="130" spans="1:253" ht="16.5" customHeight="1" x14ac:dyDescent="0.3">
      <c r="A130" s="18" t="s">
        <v>107</v>
      </c>
      <c r="B130" s="19" t="s">
        <v>44</v>
      </c>
      <c r="C130" s="20"/>
      <c r="D130" s="19"/>
      <c r="E130" s="20"/>
      <c r="F130" s="19"/>
      <c r="G130" s="52"/>
      <c r="H130" s="47"/>
      <c r="I130" s="23"/>
      <c r="J130" s="24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</row>
    <row r="131" spans="1:253" ht="16.5" customHeight="1" x14ac:dyDescent="0.3">
      <c r="A131" s="18" t="s">
        <v>108</v>
      </c>
      <c r="B131" s="19" t="s">
        <v>44</v>
      </c>
      <c r="C131" s="20"/>
      <c r="D131" s="19"/>
      <c r="E131" s="20"/>
      <c r="F131" s="19"/>
      <c r="G131" s="21"/>
      <c r="H131" s="23"/>
      <c r="I131" s="23"/>
      <c r="J131" s="26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</row>
    <row r="132" spans="1:253" ht="16.5" customHeight="1" x14ac:dyDescent="0.3">
      <c r="A132" s="18" t="s">
        <v>109</v>
      </c>
      <c r="B132" s="19" t="s">
        <v>32</v>
      </c>
      <c r="C132" s="20"/>
      <c r="D132" s="19" t="s">
        <v>12</v>
      </c>
      <c r="E132" s="20"/>
      <c r="F132" s="19" t="s">
        <v>13</v>
      </c>
      <c r="G132" s="52"/>
      <c r="H132" s="47"/>
      <c r="I132" s="23"/>
      <c r="J132" s="24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</row>
    <row r="133" spans="1:253" x14ac:dyDescent="0.3">
      <c r="A133" s="25" t="s">
        <v>133</v>
      </c>
      <c r="B133" s="19"/>
      <c r="C133" s="20"/>
      <c r="D133" s="19"/>
      <c r="E133" s="20"/>
      <c r="F133" s="19"/>
      <c r="G133" s="21"/>
      <c r="H133" s="23"/>
      <c r="I133" s="23"/>
      <c r="J133" s="26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</row>
    <row r="134" spans="1:253" ht="31.05" customHeight="1" x14ac:dyDescent="0.3">
      <c r="A134" s="18" t="s">
        <v>125</v>
      </c>
      <c r="B134" s="19"/>
      <c r="C134" s="20"/>
      <c r="D134" s="19"/>
      <c r="E134" s="20"/>
      <c r="F134" s="19"/>
      <c r="G134" s="21"/>
      <c r="H134" s="23"/>
      <c r="I134" s="23"/>
      <c r="J134" s="26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</row>
    <row r="135" spans="1:253" ht="16.5" customHeight="1" x14ac:dyDescent="0.3">
      <c r="A135" s="18" t="s">
        <v>126</v>
      </c>
      <c r="B135" s="19"/>
      <c r="C135" s="20"/>
      <c r="D135" s="19"/>
      <c r="E135" s="20"/>
      <c r="F135" s="19"/>
      <c r="G135" s="21"/>
      <c r="H135" s="23"/>
      <c r="I135" s="23"/>
      <c r="J135" s="26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</row>
    <row r="136" spans="1:253" ht="16.5" customHeight="1" thickBot="1" x14ac:dyDescent="0.35">
      <c r="A136" s="18"/>
      <c r="B136" s="19"/>
      <c r="C136" s="20"/>
      <c r="D136" s="19"/>
      <c r="E136" s="20"/>
      <c r="F136" s="19"/>
      <c r="G136" s="21"/>
      <c r="H136" s="28"/>
      <c r="I136" s="28"/>
      <c r="J136" s="26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</row>
    <row r="137" spans="1:253" s="11" customFormat="1" ht="19.5" customHeight="1" thickBot="1" x14ac:dyDescent="0.3">
      <c r="A137" s="18"/>
      <c r="B137" s="29"/>
      <c r="C137" s="30"/>
      <c r="D137" s="31" t="s">
        <v>58</v>
      </c>
      <c r="E137" s="30"/>
      <c r="F137" s="29"/>
      <c r="G137" s="32"/>
      <c r="H137" s="33">
        <f>SUM(H63:H136)-H121</f>
        <v>0</v>
      </c>
      <c r="I137" s="34" t="e">
        <f>H137/$H$223</f>
        <v>#DIV/0!</v>
      </c>
      <c r="J137" s="35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0"/>
      <c r="DE137" s="10"/>
      <c r="DF137" s="10"/>
      <c r="DG137" s="10"/>
      <c r="DH137" s="10"/>
      <c r="DI137" s="10"/>
      <c r="DJ137" s="10"/>
      <c r="DK137" s="10"/>
      <c r="DL137" s="10"/>
      <c r="DM137" s="10"/>
      <c r="DN137" s="10"/>
      <c r="DO137" s="10"/>
      <c r="DP137" s="10"/>
      <c r="DQ137" s="10"/>
      <c r="DR137" s="10"/>
      <c r="DS137" s="10"/>
      <c r="DT137" s="10"/>
      <c r="DU137" s="10"/>
      <c r="DV137" s="10"/>
      <c r="DW137" s="10"/>
      <c r="DX137" s="10"/>
      <c r="DY137" s="10"/>
      <c r="DZ137" s="10"/>
      <c r="EA137" s="10"/>
      <c r="EB137" s="10"/>
      <c r="EC137" s="10"/>
      <c r="ED137" s="10"/>
      <c r="EE137" s="10"/>
      <c r="EF137" s="10"/>
      <c r="EG137" s="10"/>
      <c r="EH137" s="10"/>
      <c r="EI137" s="10"/>
      <c r="EJ137" s="10"/>
      <c r="EK137" s="10"/>
      <c r="EL137" s="10"/>
      <c r="EM137" s="10"/>
      <c r="EN137" s="10"/>
      <c r="EO137" s="10"/>
      <c r="EP137" s="10"/>
      <c r="EQ137" s="10"/>
      <c r="ER137" s="10"/>
      <c r="ES137" s="10"/>
      <c r="ET137" s="10"/>
      <c r="EU137" s="10"/>
      <c r="EV137" s="10"/>
      <c r="EW137" s="10"/>
      <c r="EX137" s="10"/>
      <c r="EY137" s="10"/>
      <c r="EZ137" s="10"/>
      <c r="FA137" s="10"/>
      <c r="FB137" s="10"/>
      <c r="FC137" s="10"/>
      <c r="FD137" s="10"/>
      <c r="FE137" s="10"/>
      <c r="FF137" s="10"/>
      <c r="FG137" s="10"/>
      <c r="FH137" s="10"/>
      <c r="FI137" s="10"/>
      <c r="FJ137" s="10"/>
      <c r="FK137" s="10"/>
      <c r="FL137" s="10"/>
      <c r="FM137" s="10"/>
      <c r="FN137" s="10"/>
      <c r="FO137" s="10"/>
      <c r="FP137" s="10"/>
      <c r="FQ137" s="10"/>
      <c r="FR137" s="10"/>
      <c r="FS137" s="10"/>
      <c r="FT137" s="10"/>
      <c r="FU137" s="10"/>
      <c r="FV137" s="10"/>
      <c r="FW137" s="10"/>
      <c r="FX137" s="10"/>
      <c r="FY137" s="10"/>
      <c r="FZ137" s="10"/>
      <c r="GA137" s="10"/>
      <c r="GB137" s="10"/>
      <c r="GC137" s="10"/>
      <c r="GD137" s="10"/>
      <c r="GE137" s="10"/>
      <c r="GF137" s="10"/>
      <c r="GG137" s="10"/>
      <c r="GH137" s="10"/>
      <c r="GI137" s="10"/>
      <c r="GJ137" s="10"/>
      <c r="GK137" s="10"/>
      <c r="GL137" s="10"/>
      <c r="GM137" s="10"/>
      <c r="GN137" s="10"/>
      <c r="GO137" s="10"/>
      <c r="GP137" s="10"/>
      <c r="GQ137" s="10"/>
      <c r="GR137" s="10"/>
      <c r="GS137" s="10"/>
      <c r="GT137" s="10"/>
      <c r="GU137" s="10"/>
      <c r="GV137" s="10"/>
      <c r="GW137" s="10"/>
      <c r="GX137" s="10"/>
      <c r="GY137" s="10"/>
      <c r="GZ137" s="10"/>
      <c r="HA137" s="10"/>
      <c r="HB137" s="10"/>
      <c r="HC137" s="10"/>
      <c r="HD137" s="10"/>
      <c r="HE137" s="10"/>
      <c r="HF137" s="10"/>
      <c r="HG137" s="10"/>
      <c r="HH137" s="10"/>
      <c r="HI137" s="10"/>
      <c r="HJ137" s="10"/>
      <c r="HK137" s="10"/>
      <c r="HL137" s="10"/>
      <c r="HM137" s="10"/>
      <c r="HN137" s="10"/>
      <c r="HO137" s="10"/>
      <c r="HP137" s="10"/>
      <c r="HQ137" s="10"/>
      <c r="HR137" s="10"/>
      <c r="HS137" s="10"/>
      <c r="HT137" s="10"/>
      <c r="HU137" s="10"/>
      <c r="HV137" s="10"/>
      <c r="HW137" s="10"/>
      <c r="HX137" s="10"/>
      <c r="HY137" s="10"/>
      <c r="HZ137" s="10"/>
      <c r="IA137" s="10"/>
      <c r="IB137" s="10"/>
      <c r="IC137" s="10"/>
      <c r="ID137" s="10"/>
      <c r="IE137" s="10"/>
      <c r="IF137" s="10"/>
      <c r="IG137" s="10"/>
      <c r="IH137" s="10"/>
      <c r="II137" s="10"/>
      <c r="IJ137" s="10"/>
      <c r="IK137" s="10"/>
      <c r="IL137" s="10"/>
      <c r="IM137" s="10"/>
      <c r="IN137" s="10"/>
      <c r="IO137" s="10"/>
      <c r="IP137" s="10"/>
      <c r="IQ137" s="10"/>
      <c r="IR137" s="10"/>
      <c r="IS137" s="10"/>
    </row>
    <row r="138" spans="1:253" ht="16.5" customHeight="1" thickBot="1" x14ac:dyDescent="0.35">
      <c r="A138" s="36"/>
      <c r="B138" s="37"/>
      <c r="C138" s="38"/>
      <c r="D138" s="37"/>
      <c r="E138" s="39"/>
      <c r="F138" s="37"/>
      <c r="G138" s="40"/>
      <c r="H138" s="41"/>
      <c r="I138" s="42"/>
      <c r="J138" s="43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</row>
    <row r="139" spans="1:253" s="11" customFormat="1" ht="19.5" customHeight="1" thickBot="1" x14ac:dyDescent="0.3">
      <c r="A139" s="6" t="s">
        <v>59</v>
      </c>
      <c r="B139" s="7"/>
      <c r="C139" s="8"/>
      <c r="D139" s="7"/>
      <c r="E139" s="8"/>
      <c r="F139" s="7"/>
      <c r="G139" s="8"/>
      <c r="H139" s="8"/>
      <c r="I139" s="8"/>
      <c r="J139" s="9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0"/>
      <c r="DE139" s="10"/>
      <c r="DF139" s="10"/>
      <c r="DG139" s="10"/>
      <c r="DH139" s="10"/>
      <c r="DI139" s="10"/>
      <c r="DJ139" s="10"/>
      <c r="DK139" s="10"/>
      <c r="DL139" s="10"/>
      <c r="DM139" s="10"/>
      <c r="DN139" s="10"/>
      <c r="DO139" s="10"/>
      <c r="DP139" s="10"/>
      <c r="DQ139" s="10"/>
      <c r="DR139" s="10"/>
      <c r="DS139" s="10"/>
      <c r="DT139" s="10"/>
      <c r="DU139" s="10"/>
      <c r="DV139" s="10"/>
      <c r="DW139" s="10"/>
      <c r="DX139" s="10"/>
      <c r="DY139" s="10"/>
      <c r="DZ139" s="10"/>
      <c r="EA139" s="10"/>
      <c r="EB139" s="10"/>
      <c r="EC139" s="10"/>
      <c r="ED139" s="10"/>
      <c r="EE139" s="10"/>
      <c r="EF139" s="10"/>
      <c r="EG139" s="10"/>
      <c r="EH139" s="10"/>
      <c r="EI139" s="10"/>
      <c r="EJ139" s="10"/>
      <c r="EK139" s="10"/>
      <c r="EL139" s="10"/>
      <c r="EM139" s="10"/>
      <c r="EN139" s="10"/>
      <c r="EO139" s="10"/>
      <c r="EP139" s="10"/>
      <c r="EQ139" s="10"/>
      <c r="ER139" s="10"/>
      <c r="ES139" s="10"/>
      <c r="ET139" s="10"/>
      <c r="EU139" s="10"/>
      <c r="EV139" s="10"/>
      <c r="EW139" s="10"/>
      <c r="EX139" s="10"/>
      <c r="EY139" s="10"/>
      <c r="EZ139" s="10"/>
      <c r="FA139" s="10"/>
      <c r="FB139" s="10"/>
      <c r="FC139" s="10"/>
      <c r="FD139" s="10"/>
      <c r="FE139" s="10"/>
      <c r="FF139" s="10"/>
      <c r="FG139" s="10"/>
      <c r="FH139" s="10"/>
      <c r="FI139" s="10"/>
      <c r="FJ139" s="10"/>
      <c r="FK139" s="10"/>
      <c r="FL139" s="10"/>
      <c r="FM139" s="10"/>
      <c r="FN139" s="10"/>
      <c r="FO139" s="10"/>
      <c r="FP139" s="10"/>
      <c r="FQ139" s="10"/>
      <c r="FR139" s="10"/>
      <c r="FS139" s="10"/>
      <c r="FT139" s="10"/>
      <c r="FU139" s="10"/>
      <c r="FV139" s="10"/>
      <c r="FW139" s="10"/>
      <c r="FX139" s="10"/>
      <c r="FY139" s="10"/>
      <c r="FZ139" s="10"/>
      <c r="GA139" s="10"/>
      <c r="GB139" s="10"/>
      <c r="GC139" s="10"/>
      <c r="GD139" s="10"/>
      <c r="GE139" s="10"/>
      <c r="GF139" s="10"/>
      <c r="GG139" s="10"/>
      <c r="GH139" s="10"/>
      <c r="GI139" s="10"/>
      <c r="GJ139" s="10"/>
      <c r="GK139" s="10"/>
      <c r="GL139" s="10"/>
      <c r="GM139" s="10"/>
      <c r="GN139" s="10"/>
      <c r="GO139" s="10"/>
      <c r="GP139" s="10"/>
      <c r="GQ139" s="10"/>
      <c r="GR139" s="10"/>
      <c r="GS139" s="10"/>
      <c r="GT139" s="10"/>
      <c r="GU139" s="10"/>
      <c r="GV139" s="10"/>
      <c r="GW139" s="10"/>
      <c r="GX139" s="10"/>
      <c r="GY139" s="10"/>
      <c r="GZ139" s="10"/>
      <c r="HA139" s="10"/>
      <c r="HB139" s="10"/>
      <c r="HC139" s="10"/>
      <c r="HD139" s="10"/>
      <c r="HE139" s="10"/>
      <c r="HF139" s="10"/>
      <c r="HG139" s="10"/>
      <c r="HH139" s="10"/>
      <c r="HI139" s="10"/>
      <c r="HJ139" s="10"/>
      <c r="HK139" s="10"/>
      <c r="HL139" s="10"/>
      <c r="HM139" s="10"/>
      <c r="HN139" s="10"/>
      <c r="HO139" s="10"/>
      <c r="HP139" s="10"/>
      <c r="HQ139" s="10"/>
      <c r="HR139" s="10"/>
      <c r="HS139" s="10"/>
      <c r="HT139" s="10"/>
      <c r="HU139" s="10"/>
      <c r="HV139" s="10"/>
      <c r="HW139" s="10"/>
      <c r="HX139" s="10"/>
      <c r="HY139" s="10"/>
      <c r="HZ139" s="10"/>
      <c r="IA139" s="10"/>
      <c r="IB139" s="10"/>
      <c r="IC139" s="10"/>
      <c r="ID139" s="10"/>
      <c r="IE139" s="10"/>
      <c r="IF139" s="10"/>
      <c r="IG139" s="10"/>
      <c r="IH139" s="10"/>
      <c r="II139" s="10"/>
      <c r="IJ139" s="10"/>
      <c r="IK139" s="10"/>
      <c r="IL139" s="10"/>
      <c r="IM139" s="10"/>
      <c r="IN139" s="10"/>
      <c r="IO139" s="10"/>
      <c r="IP139" s="10"/>
      <c r="IQ139" s="10"/>
      <c r="IR139" s="10"/>
      <c r="IS139" s="10"/>
    </row>
    <row r="140" spans="1:253" x14ac:dyDescent="0.3">
      <c r="A140" s="53" t="s">
        <v>60</v>
      </c>
      <c r="B140" s="13"/>
      <c r="C140" s="14"/>
      <c r="D140" s="13"/>
      <c r="E140" s="14"/>
      <c r="F140" s="13"/>
      <c r="G140" s="15"/>
      <c r="H140" s="44"/>
      <c r="I140" s="16"/>
      <c r="J140" s="17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</row>
    <row r="141" spans="1:253" x14ac:dyDescent="0.3">
      <c r="A141" s="54" t="s">
        <v>29</v>
      </c>
      <c r="B141" s="19"/>
      <c r="C141" s="20"/>
      <c r="D141" s="19"/>
      <c r="E141" s="20"/>
      <c r="F141" s="19"/>
      <c r="G141" s="21"/>
      <c r="H141" s="47"/>
      <c r="I141" s="23"/>
      <c r="J141" s="24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</row>
    <row r="142" spans="1:253" x14ac:dyDescent="0.3">
      <c r="A142" s="54" t="s">
        <v>61</v>
      </c>
      <c r="B142" s="19"/>
      <c r="C142" s="20"/>
      <c r="D142" s="19"/>
      <c r="E142" s="20"/>
      <c r="F142" s="19"/>
      <c r="G142" s="21"/>
      <c r="H142" s="47"/>
      <c r="I142" s="23"/>
      <c r="J142" s="24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</row>
    <row r="143" spans="1:253" x14ac:dyDescent="0.3">
      <c r="A143" s="54" t="s">
        <v>211</v>
      </c>
      <c r="B143" s="19"/>
      <c r="C143" s="20"/>
      <c r="D143" s="19"/>
      <c r="E143" s="20"/>
      <c r="F143" s="19"/>
      <c r="G143" s="21"/>
      <c r="H143" s="47"/>
      <c r="I143" s="23"/>
      <c r="J143" s="24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</row>
    <row r="144" spans="1:253" x14ac:dyDescent="0.3">
      <c r="A144" s="54" t="s">
        <v>62</v>
      </c>
      <c r="B144" s="19"/>
      <c r="C144" s="20"/>
      <c r="D144" s="19"/>
      <c r="E144" s="20"/>
      <c r="F144" s="19"/>
      <c r="G144" s="21"/>
      <c r="H144" s="47"/>
      <c r="I144" s="23"/>
      <c r="J144" s="24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</row>
    <row r="145" spans="1:253" ht="27.6" x14ac:dyDescent="0.3">
      <c r="A145" s="54" t="s">
        <v>143</v>
      </c>
      <c r="B145" s="19"/>
      <c r="C145" s="20"/>
      <c r="D145" s="19"/>
      <c r="E145" s="20"/>
      <c r="F145" s="19"/>
      <c r="G145" s="21"/>
      <c r="H145" s="47"/>
      <c r="I145" s="23"/>
      <c r="J145" s="24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</row>
    <row r="146" spans="1:253" x14ac:dyDescent="0.3">
      <c r="A146" s="54" t="s">
        <v>30</v>
      </c>
      <c r="B146" s="19"/>
      <c r="C146" s="20"/>
      <c r="D146" s="19"/>
      <c r="E146" s="20"/>
      <c r="F146" s="19"/>
      <c r="G146" s="21"/>
      <c r="H146" s="47"/>
      <c r="I146" s="23"/>
      <c r="J146" s="24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</row>
    <row r="147" spans="1:253" x14ac:dyDescent="0.3">
      <c r="A147" s="54" t="s">
        <v>31</v>
      </c>
      <c r="B147" s="19"/>
      <c r="C147" s="20"/>
      <c r="D147" s="19"/>
      <c r="E147" s="20"/>
      <c r="F147" s="19"/>
      <c r="G147" s="21"/>
      <c r="H147" s="47"/>
      <c r="I147" s="23"/>
      <c r="J147" s="24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</row>
    <row r="148" spans="1:253" ht="27.6" x14ac:dyDescent="0.3">
      <c r="A148" s="54" t="s">
        <v>144</v>
      </c>
      <c r="B148" s="55"/>
      <c r="C148" s="56"/>
      <c r="D148" s="55"/>
      <c r="E148" s="20"/>
      <c r="F148" s="19"/>
      <c r="G148" s="21"/>
      <c r="H148" s="47"/>
      <c r="I148" s="23"/>
      <c r="J148" s="24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</row>
    <row r="149" spans="1:253" x14ac:dyDescent="0.3">
      <c r="A149" s="54" t="s">
        <v>64</v>
      </c>
      <c r="B149" s="19"/>
      <c r="C149" s="20"/>
      <c r="D149" s="19"/>
      <c r="E149" s="20"/>
      <c r="F149" s="19"/>
      <c r="G149" s="21"/>
      <c r="H149" s="47"/>
      <c r="I149" s="23"/>
      <c r="J149" s="24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</row>
    <row r="150" spans="1:253" x14ac:dyDescent="0.3">
      <c r="A150" s="54" t="s">
        <v>136</v>
      </c>
      <c r="B150" s="55"/>
      <c r="C150" s="56"/>
      <c r="D150" s="55"/>
      <c r="E150" s="20"/>
      <c r="F150" s="19"/>
      <c r="G150" s="21"/>
      <c r="H150" s="47"/>
      <c r="I150" s="23"/>
      <c r="J150" s="24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</row>
    <row r="151" spans="1:253" x14ac:dyDescent="0.3">
      <c r="A151" s="54" t="s">
        <v>171</v>
      </c>
      <c r="B151" s="19"/>
      <c r="C151" s="20"/>
      <c r="D151" s="19"/>
      <c r="E151" s="20"/>
      <c r="F151" s="19"/>
      <c r="G151" s="46"/>
      <c r="H151" s="47"/>
      <c r="I151" s="23"/>
      <c r="J151" s="24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</row>
    <row r="152" spans="1:253" x14ac:dyDescent="0.3">
      <c r="A152" s="54" t="s">
        <v>105</v>
      </c>
      <c r="B152" s="19"/>
      <c r="C152" s="20"/>
      <c r="D152" s="19"/>
      <c r="E152" s="20"/>
      <c r="F152" s="19"/>
      <c r="G152" s="46"/>
      <c r="H152" s="47"/>
      <c r="I152" s="23"/>
      <c r="J152" s="24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</row>
    <row r="153" spans="1:253" x14ac:dyDescent="0.3">
      <c r="A153" s="54" t="s">
        <v>106</v>
      </c>
      <c r="B153" s="19"/>
      <c r="C153" s="20"/>
      <c r="D153" s="19"/>
      <c r="E153" s="20"/>
      <c r="F153" s="19"/>
      <c r="G153" s="46"/>
      <c r="H153" s="47"/>
      <c r="I153" s="23"/>
      <c r="J153" s="24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</row>
    <row r="154" spans="1:253" x14ac:dyDescent="0.3">
      <c r="A154" s="54" t="s">
        <v>104</v>
      </c>
      <c r="B154" s="19"/>
      <c r="C154" s="20"/>
      <c r="D154" s="19"/>
      <c r="E154" s="20"/>
      <c r="F154" s="19"/>
      <c r="G154" s="46"/>
      <c r="H154" s="47"/>
      <c r="I154" s="23"/>
      <c r="J154" s="24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</row>
    <row r="155" spans="1:253" x14ac:dyDescent="0.3">
      <c r="A155" s="54" t="s">
        <v>92</v>
      </c>
      <c r="B155" s="19"/>
      <c r="C155" s="20"/>
      <c r="D155" s="19"/>
      <c r="E155" s="20"/>
      <c r="F155" s="19"/>
      <c r="G155" s="21"/>
      <c r="H155" s="47"/>
      <c r="I155" s="23"/>
      <c r="J155" s="24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</row>
    <row r="156" spans="1:253" x14ac:dyDescent="0.3">
      <c r="A156" s="54" t="s">
        <v>65</v>
      </c>
      <c r="B156" s="19"/>
      <c r="C156" s="20"/>
      <c r="D156" s="19"/>
      <c r="E156" s="20"/>
      <c r="F156" s="19"/>
      <c r="G156" s="21"/>
      <c r="H156" s="47"/>
      <c r="I156" s="23"/>
      <c r="J156" s="24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</row>
    <row r="157" spans="1:253" x14ac:dyDescent="0.3">
      <c r="A157" s="54" t="s">
        <v>49</v>
      </c>
      <c r="B157" s="19"/>
      <c r="C157" s="20"/>
      <c r="D157" s="19"/>
      <c r="E157" s="20"/>
      <c r="F157" s="19"/>
      <c r="G157" s="21"/>
      <c r="H157" s="47"/>
      <c r="I157" s="23"/>
      <c r="J157" s="24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</row>
    <row r="158" spans="1:253" x14ac:dyDescent="0.3">
      <c r="A158" s="54" t="s">
        <v>43</v>
      </c>
      <c r="B158" s="19"/>
      <c r="C158" s="20"/>
      <c r="D158" s="19"/>
      <c r="E158" s="20"/>
      <c r="F158" s="19"/>
      <c r="G158" s="21"/>
      <c r="H158" s="23"/>
      <c r="I158" s="23"/>
      <c r="J158" s="26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</row>
    <row r="159" spans="1:253" ht="27.6" x14ac:dyDescent="0.3">
      <c r="A159" s="54" t="s">
        <v>142</v>
      </c>
      <c r="B159" s="19"/>
      <c r="C159" s="20"/>
      <c r="D159" s="19"/>
      <c r="E159" s="20"/>
      <c r="F159" s="19"/>
      <c r="G159" s="21"/>
      <c r="H159" s="23"/>
      <c r="I159" s="23"/>
      <c r="J159" s="26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</row>
    <row r="160" spans="1:253" ht="27.6" x14ac:dyDescent="0.3">
      <c r="A160" s="54" t="s">
        <v>93</v>
      </c>
      <c r="B160" s="19" t="s">
        <v>39</v>
      </c>
      <c r="C160" s="20"/>
      <c r="D160" s="19" t="s">
        <v>12</v>
      </c>
      <c r="E160" s="20"/>
      <c r="F160" s="19" t="s">
        <v>13</v>
      </c>
      <c r="G160" s="52"/>
      <c r="H160" s="23"/>
      <c r="I160" s="23"/>
      <c r="J160" s="26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</row>
    <row r="161" spans="1:253" ht="27.6" x14ac:dyDescent="0.3">
      <c r="A161" s="54" t="s">
        <v>98</v>
      </c>
      <c r="B161" s="19"/>
      <c r="C161" s="20"/>
      <c r="D161" s="19"/>
      <c r="E161" s="20"/>
      <c r="F161" s="19"/>
      <c r="G161" s="21"/>
      <c r="H161" s="23"/>
      <c r="I161" s="23"/>
      <c r="J161" s="26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</row>
    <row r="162" spans="1:253" x14ac:dyDescent="0.3">
      <c r="A162" s="54" t="s">
        <v>99</v>
      </c>
      <c r="B162" s="19" t="s">
        <v>50</v>
      </c>
      <c r="C162" s="20"/>
      <c r="D162" s="19" t="s">
        <v>87</v>
      </c>
      <c r="E162" s="20"/>
      <c r="F162" s="19" t="s">
        <v>86</v>
      </c>
      <c r="G162" s="46"/>
      <c r="H162" s="47"/>
      <c r="I162" s="23"/>
      <c r="J162" s="24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</row>
    <row r="163" spans="1:253" x14ac:dyDescent="0.3">
      <c r="A163" s="54" t="s">
        <v>100</v>
      </c>
      <c r="B163" s="19" t="s">
        <v>50</v>
      </c>
      <c r="C163" s="20"/>
      <c r="D163" s="19" t="str">
        <f>+D162</f>
        <v>x ore-tot</v>
      </c>
      <c r="E163" s="20"/>
      <c r="F163" s="19" t="str">
        <f>+F162</f>
        <v>x€/ora</v>
      </c>
      <c r="G163" s="46"/>
      <c r="H163" s="47"/>
      <c r="I163" s="23"/>
      <c r="J163" s="24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</row>
    <row r="164" spans="1:253" x14ac:dyDescent="0.3">
      <c r="A164" s="54" t="s">
        <v>101</v>
      </c>
      <c r="B164" s="19" t="s">
        <v>50</v>
      </c>
      <c r="C164" s="20"/>
      <c r="D164" s="19" t="str">
        <f>+D163</f>
        <v>x ore-tot</v>
      </c>
      <c r="E164" s="20"/>
      <c r="F164" s="19" t="str">
        <f>+F163</f>
        <v>x€/ora</v>
      </c>
      <c r="G164" s="46"/>
      <c r="H164" s="47"/>
      <c r="I164" s="23"/>
      <c r="J164" s="24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</row>
    <row r="165" spans="1:253" x14ac:dyDescent="0.3">
      <c r="A165" s="54" t="s">
        <v>102</v>
      </c>
      <c r="B165" s="19" t="s">
        <v>50</v>
      </c>
      <c r="C165" s="20"/>
      <c r="D165" s="19" t="str">
        <f>+D164</f>
        <v>x ore-tot</v>
      </c>
      <c r="E165" s="20"/>
      <c r="F165" s="19" t="str">
        <f>+F164</f>
        <v>x€/ora</v>
      </c>
      <c r="G165" s="46"/>
      <c r="H165" s="47"/>
      <c r="I165" s="23"/>
      <c r="J165" s="24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</row>
    <row r="166" spans="1:253" x14ac:dyDescent="0.3">
      <c r="A166" s="54" t="s">
        <v>103</v>
      </c>
      <c r="B166" s="19" t="s">
        <v>50</v>
      </c>
      <c r="C166" s="20"/>
      <c r="D166" s="19" t="str">
        <f>+D165</f>
        <v>x ore-tot</v>
      </c>
      <c r="E166" s="20"/>
      <c r="F166" s="19" t="str">
        <f>+F165</f>
        <v>x€/ora</v>
      </c>
      <c r="G166" s="46"/>
      <c r="H166" s="47"/>
      <c r="I166" s="23"/>
      <c r="J166" s="24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</row>
    <row r="167" spans="1:253" ht="35.25" customHeight="1" x14ac:dyDescent="0.3">
      <c r="A167" s="57" t="s">
        <v>137</v>
      </c>
      <c r="B167" s="19"/>
      <c r="C167" s="20"/>
      <c r="D167" s="19"/>
      <c r="E167" s="20"/>
      <c r="F167" s="19"/>
      <c r="G167" s="46"/>
      <c r="H167" s="47"/>
      <c r="I167" s="23"/>
      <c r="J167" s="24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</row>
    <row r="168" spans="1:253" ht="27.6" x14ac:dyDescent="0.3">
      <c r="A168" s="57" t="s">
        <v>138</v>
      </c>
      <c r="B168" s="19"/>
      <c r="C168" s="20"/>
      <c r="D168" s="19"/>
      <c r="E168" s="20"/>
      <c r="F168" s="19"/>
      <c r="G168" s="46"/>
      <c r="H168" s="47"/>
      <c r="I168" s="23"/>
      <c r="J168" s="24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</row>
    <row r="169" spans="1:253" x14ac:dyDescent="0.3">
      <c r="A169" s="54" t="s">
        <v>128</v>
      </c>
      <c r="B169" s="19"/>
      <c r="C169" s="20"/>
      <c r="D169" s="19"/>
      <c r="E169" s="20"/>
      <c r="F169" s="19"/>
      <c r="G169" s="46"/>
      <c r="H169" s="47"/>
      <c r="I169" s="23"/>
      <c r="J169" s="24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</row>
    <row r="170" spans="1:253" ht="27.6" x14ac:dyDescent="0.3">
      <c r="A170" s="54" t="s">
        <v>145</v>
      </c>
      <c r="B170" s="19" t="s">
        <v>50</v>
      </c>
      <c r="C170" s="20"/>
      <c r="D170" s="19" t="str">
        <f>+D166</f>
        <v>x ore-tot</v>
      </c>
      <c r="E170" s="20"/>
      <c r="F170" s="19" t="str">
        <f>+F166</f>
        <v>x€/ora</v>
      </c>
      <c r="G170" s="46"/>
      <c r="H170" s="47"/>
      <c r="I170" s="23"/>
      <c r="J170" s="26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</row>
    <row r="171" spans="1:253" x14ac:dyDescent="0.3">
      <c r="A171" s="54" t="s">
        <v>146</v>
      </c>
      <c r="B171" s="19"/>
      <c r="C171" s="20"/>
      <c r="D171" s="19"/>
      <c r="E171" s="20"/>
      <c r="F171" s="19"/>
      <c r="G171" s="46"/>
      <c r="H171" s="47"/>
      <c r="I171" s="23"/>
      <c r="J171" s="26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</row>
    <row r="172" spans="1:253" ht="41.25" customHeight="1" x14ac:dyDescent="0.3">
      <c r="A172" s="57" t="s">
        <v>139</v>
      </c>
      <c r="B172" s="19"/>
      <c r="C172" s="20"/>
      <c r="D172" s="19"/>
      <c r="E172" s="20"/>
      <c r="F172" s="19"/>
      <c r="G172" s="46"/>
      <c r="H172" s="47"/>
      <c r="I172" s="23"/>
      <c r="J172" s="24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</row>
    <row r="173" spans="1:253" x14ac:dyDescent="0.3">
      <c r="A173" s="54" t="s">
        <v>147</v>
      </c>
      <c r="B173" s="58"/>
      <c r="C173" s="58"/>
      <c r="D173" s="58"/>
      <c r="E173" s="58"/>
      <c r="F173" s="19"/>
      <c r="G173" s="21"/>
      <c r="H173" s="28"/>
      <c r="I173" s="28"/>
      <c r="J173" s="26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</row>
    <row r="174" spans="1:253" ht="16.5" customHeight="1" x14ac:dyDescent="0.3">
      <c r="A174" s="18" t="s">
        <v>148</v>
      </c>
      <c r="B174" s="19"/>
      <c r="C174" s="20"/>
      <c r="D174" s="19"/>
      <c r="E174" s="20"/>
      <c r="F174" s="19"/>
      <c r="G174" s="21"/>
      <c r="H174" s="28"/>
      <c r="I174" s="28"/>
      <c r="J174" s="26"/>
      <c r="K174" s="10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</row>
    <row r="175" spans="1:253" ht="16.5" customHeight="1" x14ac:dyDescent="0.3">
      <c r="A175" s="18" t="s">
        <v>172</v>
      </c>
      <c r="B175" s="19"/>
      <c r="C175" s="20"/>
      <c r="D175" s="19"/>
      <c r="E175" s="20"/>
      <c r="F175" s="19"/>
      <c r="G175" s="21"/>
      <c r="H175" s="28"/>
      <c r="I175" s="28"/>
      <c r="J175" s="26"/>
      <c r="K175" s="10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</row>
    <row r="176" spans="1:253" ht="16.5" customHeight="1" x14ac:dyDescent="0.3">
      <c r="A176" s="18" t="s">
        <v>200</v>
      </c>
      <c r="B176" s="19"/>
      <c r="C176" s="20"/>
      <c r="D176" s="19"/>
      <c r="E176" s="20"/>
      <c r="F176" s="19"/>
      <c r="G176" s="21"/>
      <c r="H176" s="28"/>
      <c r="I176" s="28"/>
      <c r="J176" s="26"/>
      <c r="K176" s="10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</row>
    <row r="177" spans="1:253" ht="43.05" customHeight="1" x14ac:dyDescent="0.3">
      <c r="A177" s="25" t="s">
        <v>201</v>
      </c>
      <c r="B177" s="19"/>
      <c r="C177" s="20"/>
      <c r="D177" s="19"/>
      <c r="E177" s="20"/>
      <c r="F177" s="19"/>
      <c r="G177" s="21"/>
      <c r="H177" s="41"/>
      <c r="I177" s="41"/>
      <c r="J177" s="26"/>
      <c r="K177" s="10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</row>
    <row r="178" spans="1:253" ht="22.05" customHeight="1" x14ac:dyDescent="0.3">
      <c r="A178" s="25" t="s">
        <v>202</v>
      </c>
      <c r="B178" s="19"/>
      <c r="C178" s="20"/>
      <c r="D178" s="19"/>
      <c r="E178" s="20"/>
      <c r="F178" s="19"/>
      <c r="G178" s="21"/>
      <c r="H178" s="41"/>
      <c r="I178" s="41"/>
      <c r="J178" s="26"/>
      <c r="K178" s="10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</row>
    <row r="179" spans="1:253" ht="43.05" customHeight="1" thickBot="1" x14ac:dyDescent="0.35">
      <c r="A179" s="25" t="s">
        <v>203</v>
      </c>
      <c r="B179" s="19"/>
      <c r="C179" s="20"/>
      <c r="D179" s="19"/>
      <c r="E179" s="20"/>
      <c r="F179" s="19"/>
      <c r="G179" s="21"/>
      <c r="H179" s="41"/>
      <c r="I179" s="41"/>
      <c r="J179" s="26"/>
      <c r="K179" s="10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</row>
    <row r="180" spans="1:253" s="11" customFormat="1" ht="19.5" customHeight="1" thickBot="1" x14ac:dyDescent="0.3">
      <c r="A180" s="18"/>
      <c r="B180" s="29"/>
      <c r="C180" s="30"/>
      <c r="D180" s="31" t="s">
        <v>56</v>
      </c>
      <c r="E180" s="30"/>
      <c r="F180" s="29"/>
      <c r="G180" s="32"/>
      <c r="H180" s="33">
        <f>SUM(H140:H179)</f>
        <v>0</v>
      </c>
      <c r="I180" s="34" t="e">
        <f>H180/$H$223</f>
        <v>#DIV/0!</v>
      </c>
      <c r="J180" s="35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  <c r="CW180" s="10"/>
      <c r="CX180" s="10"/>
      <c r="CY180" s="10"/>
      <c r="CZ180" s="10"/>
      <c r="DA180" s="10"/>
      <c r="DB180" s="10"/>
      <c r="DC180" s="10"/>
      <c r="DD180" s="10"/>
      <c r="DE180" s="10"/>
      <c r="DF180" s="10"/>
      <c r="DG180" s="10"/>
      <c r="DH180" s="10"/>
      <c r="DI180" s="10"/>
      <c r="DJ180" s="10"/>
      <c r="DK180" s="10"/>
      <c r="DL180" s="10"/>
      <c r="DM180" s="10"/>
      <c r="DN180" s="10"/>
      <c r="DO180" s="10"/>
      <c r="DP180" s="10"/>
      <c r="DQ180" s="10"/>
      <c r="DR180" s="10"/>
      <c r="DS180" s="10"/>
      <c r="DT180" s="10"/>
      <c r="DU180" s="10"/>
      <c r="DV180" s="10"/>
      <c r="DW180" s="10"/>
      <c r="DX180" s="10"/>
      <c r="DY180" s="10"/>
      <c r="DZ180" s="10"/>
      <c r="EA180" s="10"/>
      <c r="EB180" s="10"/>
      <c r="EC180" s="10"/>
      <c r="ED180" s="10"/>
      <c r="EE180" s="10"/>
      <c r="EF180" s="10"/>
      <c r="EG180" s="10"/>
      <c r="EH180" s="10"/>
      <c r="EI180" s="10"/>
      <c r="EJ180" s="10"/>
      <c r="EK180" s="10"/>
      <c r="EL180" s="10"/>
      <c r="EM180" s="10"/>
      <c r="EN180" s="10"/>
      <c r="EO180" s="10"/>
      <c r="EP180" s="10"/>
      <c r="EQ180" s="10"/>
      <c r="ER180" s="10"/>
      <c r="ES180" s="10"/>
      <c r="ET180" s="10"/>
      <c r="EU180" s="10"/>
      <c r="EV180" s="10"/>
      <c r="EW180" s="10"/>
      <c r="EX180" s="10"/>
      <c r="EY180" s="10"/>
      <c r="EZ180" s="10"/>
      <c r="FA180" s="10"/>
      <c r="FB180" s="10"/>
      <c r="FC180" s="10"/>
      <c r="FD180" s="10"/>
      <c r="FE180" s="10"/>
      <c r="FF180" s="10"/>
      <c r="FG180" s="10"/>
      <c r="FH180" s="10"/>
      <c r="FI180" s="10"/>
      <c r="FJ180" s="10"/>
      <c r="FK180" s="10"/>
      <c r="FL180" s="10"/>
      <c r="FM180" s="10"/>
      <c r="FN180" s="10"/>
      <c r="FO180" s="10"/>
      <c r="FP180" s="10"/>
      <c r="FQ180" s="10"/>
      <c r="FR180" s="10"/>
      <c r="FS180" s="10"/>
      <c r="FT180" s="10"/>
      <c r="FU180" s="10"/>
      <c r="FV180" s="10"/>
      <c r="FW180" s="10"/>
      <c r="FX180" s="10"/>
      <c r="FY180" s="10"/>
      <c r="FZ180" s="10"/>
      <c r="GA180" s="10"/>
      <c r="GB180" s="10"/>
      <c r="GC180" s="10"/>
      <c r="GD180" s="10"/>
      <c r="GE180" s="10"/>
      <c r="GF180" s="10"/>
      <c r="GG180" s="10"/>
      <c r="GH180" s="10"/>
      <c r="GI180" s="10"/>
      <c r="GJ180" s="10"/>
      <c r="GK180" s="10"/>
      <c r="GL180" s="10"/>
      <c r="GM180" s="10"/>
      <c r="GN180" s="10"/>
      <c r="GO180" s="10"/>
      <c r="GP180" s="10"/>
      <c r="GQ180" s="10"/>
      <c r="GR180" s="10"/>
      <c r="GS180" s="10"/>
      <c r="GT180" s="10"/>
      <c r="GU180" s="10"/>
      <c r="GV180" s="10"/>
      <c r="GW180" s="10"/>
      <c r="GX180" s="10"/>
      <c r="GY180" s="10"/>
      <c r="GZ180" s="10"/>
      <c r="HA180" s="10"/>
      <c r="HB180" s="10"/>
      <c r="HC180" s="10"/>
      <c r="HD180" s="10"/>
      <c r="HE180" s="10"/>
      <c r="HF180" s="10"/>
      <c r="HG180" s="10"/>
      <c r="HH180" s="10"/>
      <c r="HI180" s="10"/>
      <c r="HJ180" s="10"/>
      <c r="HK180" s="10"/>
      <c r="HL180" s="10"/>
      <c r="HM180" s="10"/>
      <c r="HN180" s="10"/>
      <c r="HO180" s="10"/>
      <c r="HP180" s="10"/>
      <c r="HQ180" s="10"/>
      <c r="HR180" s="10"/>
      <c r="HS180" s="10"/>
      <c r="HT180" s="10"/>
      <c r="HU180" s="10"/>
      <c r="HV180" s="10"/>
      <c r="HW180" s="10"/>
      <c r="HX180" s="10"/>
      <c r="HY180" s="10"/>
      <c r="HZ180" s="10"/>
      <c r="IA180" s="10"/>
      <c r="IB180" s="10"/>
      <c r="IC180" s="10"/>
      <c r="ID180" s="10"/>
      <c r="IE180" s="10"/>
      <c r="IF180" s="10"/>
      <c r="IG180" s="10"/>
      <c r="IH180" s="10"/>
      <c r="II180" s="10"/>
      <c r="IJ180" s="10"/>
      <c r="IK180" s="10"/>
      <c r="IL180" s="10"/>
      <c r="IM180" s="10"/>
      <c r="IN180" s="10"/>
      <c r="IO180" s="10"/>
      <c r="IP180" s="10"/>
      <c r="IQ180" s="10"/>
      <c r="IR180" s="10"/>
      <c r="IS180" s="10"/>
    </row>
    <row r="181" spans="1:253" ht="16.5" customHeight="1" thickBot="1" x14ac:dyDescent="0.35">
      <c r="A181" s="36"/>
      <c r="B181" s="37"/>
      <c r="C181" s="38"/>
      <c r="D181" s="37"/>
      <c r="E181" s="39"/>
      <c r="F181" s="37"/>
      <c r="G181" s="40"/>
      <c r="H181" s="41"/>
      <c r="I181" s="42"/>
      <c r="J181" s="43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</row>
    <row r="182" spans="1:253" s="11" customFormat="1" ht="19.5" customHeight="1" thickBot="1" x14ac:dyDescent="0.3">
      <c r="A182" s="6" t="s">
        <v>57</v>
      </c>
      <c r="B182" s="7"/>
      <c r="C182" s="8"/>
      <c r="D182" s="7"/>
      <c r="E182" s="8"/>
      <c r="F182" s="7"/>
      <c r="G182" s="8"/>
      <c r="H182" s="8"/>
      <c r="I182" s="8"/>
      <c r="J182" s="9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  <c r="CW182" s="10"/>
      <c r="CX182" s="10"/>
      <c r="CY182" s="10"/>
      <c r="CZ182" s="10"/>
      <c r="DA182" s="10"/>
      <c r="DB182" s="10"/>
      <c r="DC182" s="10"/>
      <c r="DD182" s="10"/>
      <c r="DE182" s="10"/>
      <c r="DF182" s="10"/>
      <c r="DG182" s="10"/>
      <c r="DH182" s="10"/>
      <c r="DI182" s="10"/>
      <c r="DJ182" s="10"/>
      <c r="DK182" s="10"/>
      <c r="DL182" s="10"/>
      <c r="DM182" s="10"/>
      <c r="DN182" s="10"/>
      <c r="DO182" s="10"/>
      <c r="DP182" s="10"/>
      <c r="DQ182" s="10"/>
      <c r="DR182" s="10"/>
      <c r="DS182" s="10"/>
      <c r="DT182" s="10"/>
      <c r="DU182" s="10"/>
      <c r="DV182" s="10"/>
      <c r="DW182" s="10"/>
      <c r="DX182" s="10"/>
      <c r="DY182" s="10"/>
      <c r="DZ182" s="10"/>
      <c r="EA182" s="10"/>
      <c r="EB182" s="10"/>
      <c r="EC182" s="10"/>
      <c r="ED182" s="10"/>
      <c r="EE182" s="10"/>
      <c r="EF182" s="10"/>
      <c r="EG182" s="10"/>
      <c r="EH182" s="10"/>
      <c r="EI182" s="10"/>
      <c r="EJ182" s="10"/>
      <c r="EK182" s="10"/>
      <c r="EL182" s="10"/>
      <c r="EM182" s="10"/>
      <c r="EN182" s="10"/>
      <c r="EO182" s="10"/>
      <c r="EP182" s="10"/>
      <c r="EQ182" s="10"/>
      <c r="ER182" s="10"/>
      <c r="ES182" s="10"/>
      <c r="ET182" s="10"/>
      <c r="EU182" s="10"/>
      <c r="EV182" s="10"/>
      <c r="EW182" s="10"/>
      <c r="EX182" s="10"/>
      <c r="EY182" s="10"/>
      <c r="EZ182" s="10"/>
      <c r="FA182" s="10"/>
      <c r="FB182" s="10"/>
      <c r="FC182" s="10"/>
      <c r="FD182" s="10"/>
      <c r="FE182" s="10"/>
      <c r="FF182" s="10"/>
      <c r="FG182" s="10"/>
      <c r="FH182" s="10"/>
      <c r="FI182" s="10"/>
      <c r="FJ182" s="10"/>
      <c r="FK182" s="10"/>
      <c r="FL182" s="10"/>
      <c r="FM182" s="10"/>
      <c r="FN182" s="10"/>
      <c r="FO182" s="10"/>
      <c r="FP182" s="10"/>
      <c r="FQ182" s="10"/>
      <c r="FR182" s="10"/>
      <c r="FS182" s="10"/>
      <c r="FT182" s="10"/>
      <c r="FU182" s="10"/>
      <c r="FV182" s="10"/>
      <c r="FW182" s="10"/>
      <c r="FX182" s="10"/>
      <c r="FY182" s="10"/>
      <c r="FZ182" s="10"/>
      <c r="GA182" s="10"/>
      <c r="GB182" s="10"/>
      <c r="GC182" s="10"/>
      <c r="GD182" s="10"/>
      <c r="GE182" s="10"/>
      <c r="GF182" s="10"/>
      <c r="GG182" s="10"/>
      <c r="GH182" s="10"/>
      <c r="GI182" s="10"/>
      <c r="GJ182" s="10"/>
      <c r="GK182" s="10"/>
      <c r="GL182" s="10"/>
      <c r="GM182" s="10"/>
      <c r="GN182" s="10"/>
      <c r="GO182" s="10"/>
      <c r="GP182" s="10"/>
      <c r="GQ182" s="10"/>
      <c r="GR182" s="10"/>
      <c r="GS182" s="10"/>
      <c r="GT182" s="10"/>
      <c r="GU182" s="10"/>
      <c r="GV182" s="10"/>
      <c r="GW182" s="10"/>
      <c r="GX182" s="10"/>
      <c r="GY182" s="10"/>
      <c r="GZ182" s="10"/>
      <c r="HA182" s="10"/>
      <c r="HB182" s="10"/>
      <c r="HC182" s="10"/>
      <c r="HD182" s="10"/>
      <c r="HE182" s="10"/>
      <c r="HF182" s="10"/>
      <c r="HG182" s="10"/>
      <c r="HH182" s="10"/>
      <c r="HI182" s="10"/>
      <c r="HJ182" s="10"/>
      <c r="HK182" s="10"/>
      <c r="HL182" s="10"/>
      <c r="HM182" s="10"/>
      <c r="HN182" s="10"/>
      <c r="HO182" s="10"/>
      <c r="HP182" s="10"/>
      <c r="HQ182" s="10"/>
      <c r="HR182" s="10"/>
      <c r="HS182" s="10"/>
      <c r="HT182" s="10"/>
      <c r="HU182" s="10"/>
      <c r="HV182" s="10"/>
      <c r="HW182" s="10"/>
      <c r="HX182" s="10"/>
      <c r="HY182" s="10"/>
      <c r="HZ182" s="10"/>
      <c r="IA182" s="10"/>
      <c r="IB182" s="10"/>
      <c r="IC182" s="10"/>
      <c r="ID182" s="10"/>
      <c r="IE182" s="10"/>
      <c r="IF182" s="10"/>
      <c r="IG182" s="10"/>
      <c r="IH182" s="10"/>
      <c r="II182" s="10"/>
      <c r="IJ182" s="10"/>
      <c r="IK182" s="10"/>
      <c r="IL182" s="10"/>
      <c r="IM182" s="10"/>
      <c r="IN182" s="10"/>
      <c r="IO182" s="10"/>
      <c r="IP182" s="10"/>
      <c r="IQ182" s="10"/>
      <c r="IR182" s="10"/>
      <c r="IS182" s="10"/>
    </row>
    <row r="183" spans="1:253" ht="16.5" customHeight="1" x14ac:dyDescent="0.3">
      <c r="A183" s="12" t="s">
        <v>51</v>
      </c>
      <c r="B183" s="13"/>
      <c r="C183" s="14"/>
      <c r="D183" s="13"/>
      <c r="E183" s="14"/>
      <c r="F183" s="13"/>
      <c r="G183" s="15"/>
      <c r="H183" s="44"/>
      <c r="I183" s="16"/>
      <c r="J183" s="17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</row>
    <row r="184" spans="1:253" ht="16.5" customHeight="1" x14ac:dyDescent="0.3">
      <c r="A184" s="18" t="s">
        <v>52</v>
      </c>
      <c r="B184" s="19"/>
      <c r="C184" s="20"/>
      <c r="D184" s="19"/>
      <c r="E184" s="20"/>
      <c r="F184" s="19"/>
      <c r="G184" s="21"/>
      <c r="H184" s="47"/>
      <c r="I184" s="23"/>
      <c r="J184" s="24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</row>
    <row r="185" spans="1:253" ht="16.5" customHeight="1" x14ac:dyDescent="0.3">
      <c r="A185" s="18" t="s">
        <v>53</v>
      </c>
      <c r="B185" s="19"/>
      <c r="C185" s="20"/>
      <c r="D185" s="19"/>
      <c r="E185" s="20"/>
      <c r="F185" s="19"/>
      <c r="G185" s="21"/>
      <c r="H185" s="47"/>
      <c r="I185" s="23"/>
      <c r="J185" s="24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</row>
    <row r="186" spans="1:253" ht="16.5" customHeight="1" x14ac:dyDescent="0.3">
      <c r="A186" s="18" t="s">
        <v>119</v>
      </c>
      <c r="B186" s="19"/>
      <c r="C186" s="20"/>
      <c r="D186" s="19"/>
      <c r="E186" s="20"/>
      <c r="F186" s="19"/>
      <c r="G186" s="21"/>
      <c r="H186" s="47"/>
      <c r="I186" s="23"/>
      <c r="J186" s="24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</row>
    <row r="187" spans="1:253" ht="16.5" customHeight="1" thickBot="1" x14ac:dyDescent="0.35">
      <c r="A187" s="18"/>
      <c r="B187" s="19"/>
      <c r="C187" s="20"/>
      <c r="D187" s="19"/>
      <c r="E187" s="20"/>
      <c r="F187" s="19"/>
      <c r="G187" s="21"/>
      <c r="H187" s="59"/>
      <c r="I187" s="28"/>
      <c r="J187" s="24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</row>
    <row r="188" spans="1:253" s="11" customFormat="1" ht="19.5" customHeight="1" thickBot="1" x14ac:dyDescent="0.3">
      <c r="A188" s="18"/>
      <c r="B188" s="29"/>
      <c r="C188" s="30"/>
      <c r="D188" s="31" t="s">
        <v>54</v>
      </c>
      <c r="E188" s="30"/>
      <c r="F188" s="29"/>
      <c r="G188" s="32"/>
      <c r="H188" s="33">
        <f>SUM(H183:H187)</f>
        <v>0</v>
      </c>
      <c r="I188" s="34" t="e">
        <f>H188/$H$223</f>
        <v>#DIV/0!</v>
      </c>
      <c r="J188" s="35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  <c r="CU188" s="10"/>
      <c r="CV188" s="10"/>
      <c r="CW188" s="10"/>
      <c r="CX188" s="10"/>
      <c r="CY188" s="10"/>
      <c r="CZ188" s="10"/>
      <c r="DA188" s="10"/>
      <c r="DB188" s="10"/>
      <c r="DC188" s="10"/>
      <c r="DD188" s="10"/>
      <c r="DE188" s="10"/>
      <c r="DF188" s="10"/>
      <c r="DG188" s="10"/>
      <c r="DH188" s="10"/>
      <c r="DI188" s="10"/>
      <c r="DJ188" s="10"/>
      <c r="DK188" s="10"/>
      <c r="DL188" s="10"/>
      <c r="DM188" s="10"/>
      <c r="DN188" s="10"/>
      <c r="DO188" s="10"/>
      <c r="DP188" s="10"/>
      <c r="DQ188" s="10"/>
      <c r="DR188" s="10"/>
      <c r="DS188" s="10"/>
      <c r="DT188" s="10"/>
      <c r="DU188" s="10"/>
      <c r="DV188" s="10"/>
      <c r="DW188" s="10"/>
      <c r="DX188" s="10"/>
      <c r="DY188" s="10"/>
      <c r="DZ188" s="10"/>
      <c r="EA188" s="10"/>
      <c r="EB188" s="10"/>
      <c r="EC188" s="10"/>
      <c r="ED188" s="10"/>
      <c r="EE188" s="10"/>
      <c r="EF188" s="10"/>
      <c r="EG188" s="10"/>
      <c r="EH188" s="10"/>
      <c r="EI188" s="10"/>
      <c r="EJ188" s="10"/>
      <c r="EK188" s="10"/>
      <c r="EL188" s="10"/>
      <c r="EM188" s="10"/>
      <c r="EN188" s="10"/>
      <c r="EO188" s="10"/>
      <c r="EP188" s="10"/>
      <c r="EQ188" s="10"/>
      <c r="ER188" s="10"/>
      <c r="ES188" s="10"/>
      <c r="ET188" s="10"/>
      <c r="EU188" s="10"/>
      <c r="EV188" s="10"/>
      <c r="EW188" s="10"/>
      <c r="EX188" s="10"/>
      <c r="EY188" s="10"/>
      <c r="EZ188" s="10"/>
      <c r="FA188" s="10"/>
      <c r="FB188" s="10"/>
      <c r="FC188" s="10"/>
      <c r="FD188" s="10"/>
      <c r="FE188" s="10"/>
      <c r="FF188" s="10"/>
      <c r="FG188" s="10"/>
      <c r="FH188" s="10"/>
      <c r="FI188" s="10"/>
      <c r="FJ188" s="10"/>
      <c r="FK188" s="10"/>
      <c r="FL188" s="10"/>
      <c r="FM188" s="10"/>
      <c r="FN188" s="10"/>
      <c r="FO188" s="10"/>
      <c r="FP188" s="10"/>
      <c r="FQ188" s="10"/>
      <c r="FR188" s="10"/>
      <c r="FS188" s="10"/>
      <c r="FT188" s="10"/>
      <c r="FU188" s="10"/>
      <c r="FV188" s="10"/>
      <c r="FW188" s="10"/>
      <c r="FX188" s="10"/>
      <c r="FY188" s="10"/>
      <c r="FZ188" s="10"/>
      <c r="GA188" s="10"/>
      <c r="GB188" s="10"/>
      <c r="GC188" s="10"/>
      <c r="GD188" s="10"/>
      <c r="GE188" s="10"/>
      <c r="GF188" s="10"/>
      <c r="GG188" s="10"/>
      <c r="GH188" s="10"/>
      <c r="GI188" s="10"/>
      <c r="GJ188" s="10"/>
      <c r="GK188" s="10"/>
      <c r="GL188" s="10"/>
      <c r="GM188" s="10"/>
      <c r="GN188" s="10"/>
      <c r="GO188" s="10"/>
      <c r="GP188" s="10"/>
      <c r="GQ188" s="10"/>
      <c r="GR188" s="10"/>
      <c r="GS188" s="10"/>
      <c r="GT188" s="10"/>
      <c r="GU188" s="10"/>
      <c r="GV188" s="10"/>
      <c r="GW188" s="10"/>
      <c r="GX188" s="10"/>
      <c r="GY188" s="10"/>
      <c r="GZ188" s="10"/>
      <c r="HA188" s="10"/>
      <c r="HB188" s="10"/>
      <c r="HC188" s="10"/>
      <c r="HD188" s="10"/>
      <c r="HE188" s="10"/>
      <c r="HF188" s="10"/>
      <c r="HG188" s="10"/>
      <c r="HH188" s="10"/>
      <c r="HI188" s="10"/>
      <c r="HJ188" s="10"/>
      <c r="HK188" s="10"/>
      <c r="HL188" s="10"/>
      <c r="HM188" s="10"/>
      <c r="HN188" s="10"/>
      <c r="HO188" s="10"/>
      <c r="HP188" s="10"/>
      <c r="HQ188" s="10"/>
      <c r="HR188" s="10"/>
      <c r="HS188" s="10"/>
      <c r="HT188" s="10"/>
      <c r="HU188" s="10"/>
      <c r="HV188" s="10"/>
      <c r="HW188" s="10"/>
      <c r="HX188" s="10"/>
      <c r="HY188" s="10"/>
      <c r="HZ188" s="10"/>
      <c r="IA188" s="10"/>
      <c r="IB188" s="10"/>
      <c r="IC188" s="10"/>
      <c r="ID188" s="10"/>
      <c r="IE188" s="10"/>
      <c r="IF188" s="10"/>
      <c r="IG188" s="10"/>
      <c r="IH188" s="10"/>
      <c r="II188" s="10"/>
      <c r="IJ188" s="10"/>
      <c r="IK188" s="10"/>
      <c r="IL188" s="10"/>
      <c r="IM188" s="10"/>
      <c r="IN188" s="10"/>
      <c r="IO188" s="10"/>
      <c r="IP188" s="10"/>
      <c r="IQ188" s="10"/>
      <c r="IR188" s="10"/>
      <c r="IS188" s="10"/>
    </row>
    <row r="189" spans="1:253" ht="16.5" customHeight="1" thickBot="1" x14ac:dyDescent="0.35">
      <c r="A189" s="48"/>
      <c r="B189" s="37"/>
      <c r="C189" s="39"/>
      <c r="D189" s="37"/>
      <c r="E189" s="39"/>
      <c r="F189" s="37"/>
      <c r="G189" s="40"/>
      <c r="H189" s="60"/>
      <c r="I189" s="61"/>
      <c r="J189" s="43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</row>
    <row r="190" spans="1:253" s="11" customFormat="1" ht="19.5" customHeight="1" thickBot="1" x14ac:dyDescent="0.3">
      <c r="A190" s="6" t="s">
        <v>82</v>
      </c>
      <c r="B190" s="7"/>
      <c r="C190" s="8"/>
      <c r="D190" s="7"/>
      <c r="E190" s="8"/>
      <c r="F190" s="7"/>
      <c r="G190" s="8"/>
      <c r="H190" s="8"/>
      <c r="I190" s="8"/>
      <c r="J190" s="9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  <c r="CW190" s="10"/>
      <c r="CX190" s="10"/>
      <c r="CY190" s="10"/>
      <c r="CZ190" s="10"/>
      <c r="DA190" s="10"/>
      <c r="DB190" s="10"/>
      <c r="DC190" s="10"/>
      <c r="DD190" s="10"/>
      <c r="DE190" s="10"/>
      <c r="DF190" s="10"/>
      <c r="DG190" s="10"/>
      <c r="DH190" s="10"/>
      <c r="DI190" s="10"/>
      <c r="DJ190" s="10"/>
      <c r="DK190" s="10"/>
      <c r="DL190" s="10"/>
      <c r="DM190" s="10"/>
      <c r="DN190" s="10"/>
      <c r="DO190" s="10"/>
      <c r="DP190" s="10"/>
      <c r="DQ190" s="10"/>
      <c r="DR190" s="10"/>
      <c r="DS190" s="10"/>
      <c r="DT190" s="10"/>
      <c r="DU190" s="10"/>
      <c r="DV190" s="10"/>
      <c r="DW190" s="10"/>
      <c r="DX190" s="10"/>
      <c r="DY190" s="10"/>
      <c r="DZ190" s="10"/>
      <c r="EA190" s="10"/>
      <c r="EB190" s="10"/>
      <c r="EC190" s="10"/>
      <c r="ED190" s="10"/>
      <c r="EE190" s="10"/>
      <c r="EF190" s="10"/>
      <c r="EG190" s="10"/>
      <c r="EH190" s="10"/>
      <c r="EI190" s="10"/>
      <c r="EJ190" s="10"/>
      <c r="EK190" s="10"/>
      <c r="EL190" s="10"/>
      <c r="EM190" s="10"/>
      <c r="EN190" s="10"/>
      <c r="EO190" s="10"/>
      <c r="EP190" s="10"/>
      <c r="EQ190" s="10"/>
      <c r="ER190" s="10"/>
      <c r="ES190" s="10"/>
      <c r="ET190" s="10"/>
      <c r="EU190" s="10"/>
      <c r="EV190" s="10"/>
      <c r="EW190" s="10"/>
      <c r="EX190" s="10"/>
      <c r="EY190" s="10"/>
      <c r="EZ190" s="10"/>
      <c r="FA190" s="10"/>
      <c r="FB190" s="10"/>
      <c r="FC190" s="10"/>
      <c r="FD190" s="10"/>
      <c r="FE190" s="10"/>
      <c r="FF190" s="10"/>
      <c r="FG190" s="10"/>
      <c r="FH190" s="10"/>
      <c r="FI190" s="10"/>
      <c r="FJ190" s="10"/>
      <c r="FK190" s="10"/>
      <c r="FL190" s="10"/>
      <c r="FM190" s="10"/>
      <c r="FN190" s="10"/>
      <c r="FO190" s="10"/>
      <c r="FP190" s="10"/>
      <c r="FQ190" s="10"/>
      <c r="FR190" s="10"/>
      <c r="FS190" s="10"/>
      <c r="FT190" s="10"/>
      <c r="FU190" s="10"/>
      <c r="FV190" s="10"/>
      <c r="FW190" s="10"/>
      <c r="FX190" s="10"/>
      <c r="FY190" s="10"/>
      <c r="FZ190" s="10"/>
      <c r="GA190" s="10"/>
      <c r="GB190" s="10"/>
      <c r="GC190" s="10"/>
      <c r="GD190" s="10"/>
      <c r="GE190" s="10"/>
      <c r="GF190" s="10"/>
      <c r="GG190" s="10"/>
      <c r="GH190" s="10"/>
      <c r="GI190" s="10"/>
      <c r="GJ190" s="10"/>
      <c r="GK190" s="10"/>
      <c r="GL190" s="10"/>
      <c r="GM190" s="10"/>
      <c r="GN190" s="10"/>
      <c r="GO190" s="10"/>
      <c r="GP190" s="10"/>
      <c r="GQ190" s="10"/>
      <c r="GR190" s="10"/>
      <c r="GS190" s="10"/>
      <c r="GT190" s="10"/>
      <c r="GU190" s="10"/>
      <c r="GV190" s="10"/>
      <c r="GW190" s="10"/>
      <c r="GX190" s="10"/>
      <c r="GY190" s="10"/>
      <c r="GZ190" s="10"/>
      <c r="HA190" s="10"/>
      <c r="HB190" s="10"/>
      <c r="HC190" s="10"/>
      <c r="HD190" s="10"/>
      <c r="HE190" s="10"/>
      <c r="HF190" s="10"/>
      <c r="HG190" s="10"/>
      <c r="HH190" s="10"/>
      <c r="HI190" s="10"/>
      <c r="HJ190" s="10"/>
      <c r="HK190" s="10"/>
      <c r="HL190" s="10"/>
      <c r="HM190" s="10"/>
      <c r="HN190" s="10"/>
      <c r="HO190" s="10"/>
      <c r="HP190" s="10"/>
      <c r="HQ190" s="10"/>
      <c r="HR190" s="10"/>
      <c r="HS190" s="10"/>
      <c r="HT190" s="10"/>
      <c r="HU190" s="10"/>
      <c r="HV190" s="10"/>
      <c r="HW190" s="10"/>
      <c r="HX190" s="10"/>
      <c r="HY190" s="10"/>
      <c r="HZ190" s="10"/>
      <c r="IA190" s="10"/>
      <c r="IB190" s="10"/>
      <c r="IC190" s="10"/>
      <c r="ID190" s="10"/>
      <c r="IE190" s="10"/>
      <c r="IF190" s="10"/>
      <c r="IG190" s="10"/>
      <c r="IH190" s="10"/>
      <c r="II190" s="10"/>
      <c r="IJ190" s="10"/>
      <c r="IK190" s="10"/>
      <c r="IL190" s="10"/>
      <c r="IM190" s="10"/>
      <c r="IN190" s="10"/>
      <c r="IO190" s="10"/>
      <c r="IP190" s="10"/>
      <c r="IQ190" s="10"/>
      <c r="IR190" s="10"/>
      <c r="IS190" s="10"/>
    </row>
    <row r="191" spans="1:253" ht="16.5" customHeight="1" x14ac:dyDescent="0.3">
      <c r="A191" s="12" t="s">
        <v>212</v>
      </c>
      <c r="B191" s="13"/>
      <c r="C191" s="14"/>
      <c r="D191" s="13"/>
      <c r="E191" s="14"/>
      <c r="F191" s="13"/>
      <c r="G191" s="15"/>
      <c r="H191" s="62"/>
      <c r="I191" s="16"/>
      <c r="J191" s="17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</row>
    <row r="192" spans="1:253" ht="16.5" customHeight="1" x14ac:dyDescent="0.3">
      <c r="A192" s="18" t="s">
        <v>47</v>
      </c>
      <c r="B192" s="19"/>
      <c r="C192" s="20"/>
      <c r="D192" s="19"/>
      <c r="E192" s="20"/>
      <c r="F192" s="19"/>
      <c r="G192" s="21"/>
      <c r="H192" s="63"/>
      <c r="I192" s="23"/>
      <c r="J192" s="24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</row>
    <row r="193" spans="1:253" ht="16.5" customHeight="1" x14ac:dyDescent="0.3">
      <c r="A193" s="18" t="s">
        <v>120</v>
      </c>
      <c r="B193" s="19"/>
      <c r="C193" s="20"/>
      <c r="D193" s="19"/>
      <c r="E193" s="20"/>
      <c r="F193" s="19"/>
      <c r="G193" s="21"/>
      <c r="H193" s="63"/>
      <c r="I193" s="23"/>
      <c r="J193" s="24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</row>
    <row r="194" spans="1:253" ht="16.5" customHeight="1" thickBot="1" x14ac:dyDescent="0.35">
      <c r="A194" s="18"/>
      <c r="B194" s="19"/>
      <c r="C194" s="20"/>
      <c r="D194" s="19"/>
      <c r="E194" s="20"/>
      <c r="F194" s="19"/>
      <c r="G194" s="21"/>
      <c r="H194" s="64"/>
      <c r="I194" s="28"/>
      <c r="J194" s="24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</row>
    <row r="195" spans="1:253" ht="19.5" customHeight="1" thickBot="1" x14ac:dyDescent="0.35">
      <c r="A195" s="18"/>
      <c r="B195" s="19"/>
      <c r="C195" s="65"/>
      <c r="D195" s="66" t="s">
        <v>55</v>
      </c>
      <c r="E195" s="65"/>
      <c r="F195" s="19"/>
      <c r="G195" s="21"/>
      <c r="H195" s="33">
        <f>SUM(H191:H194)</f>
        <v>0</v>
      </c>
      <c r="I195" s="34" t="e">
        <f>H195/$H$223</f>
        <v>#DIV/0!</v>
      </c>
      <c r="J195" s="26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</row>
    <row r="196" spans="1:253" ht="16.5" customHeight="1" thickBot="1" x14ac:dyDescent="0.35">
      <c r="A196" s="48"/>
      <c r="B196" s="37"/>
      <c r="C196" s="39"/>
      <c r="D196" s="37"/>
      <c r="E196" s="39"/>
      <c r="F196" s="37"/>
      <c r="G196" s="40"/>
      <c r="H196" s="60"/>
      <c r="I196" s="61"/>
      <c r="J196" s="43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</row>
    <row r="197" spans="1:253" s="11" customFormat="1" ht="19.5" customHeight="1" thickBot="1" x14ac:dyDescent="0.3">
      <c r="A197" s="6" t="s">
        <v>83</v>
      </c>
      <c r="B197" s="7"/>
      <c r="C197" s="8"/>
      <c r="D197" s="7"/>
      <c r="E197" s="8"/>
      <c r="F197" s="7"/>
      <c r="G197" s="8"/>
      <c r="H197" s="8"/>
      <c r="I197" s="8"/>
      <c r="J197" s="9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  <c r="CV197" s="10"/>
      <c r="CW197" s="10"/>
      <c r="CX197" s="10"/>
      <c r="CY197" s="10"/>
      <c r="CZ197" s="10"/>
      <c r="DA197" s="10"/>
      <c r="DB197" s="10"/>
      <c r="DC197" s="10"/>
      <c r="DD197" s="10"/>
      <c r="DE197" s="10"/>
      <c r="DF197" s="10"/>
      <c r="DG197" s="10"/>
      <c r="DH197" s="10"/>
      <c r="DI197" s="10"/>
      <c r="DJ197" s="10"/>
      <c r="DK197" s="10"/>
      <c r="DL197" s="10"/>
      <c r="DM197" s="10"/>
      <c r="DN197" s="10"/>
      <c r="DO197" s="10"/>
      <c r="DP197" s="10"/>
      <c r="DQ197" s="10"/>
      <c r="DR197" s="10"/>
      <c r="DS197" s="10"/>
      <c r="DT197" s="10"/>
      <c r="DU197" s="10"/>
      <c r="DV197" s="10"/>
      <c r="DW197" s="10"/>
      <c r="DX197" s="10"/>
      <c r="DY197" s="10"/>
      <c r="DZ197" s="10"/>
      <c r="EA197" s="10"/>
      <c r="EB197" s="10"/>
      <c r="EC197" s="10"/>
      <c r="ED197" s="10"/>
      <c r="EE197" s="10"/>
      <c r="EF197" s="10"/>
      <c r="EG197" s="10"/>
      <c r="EH197" s="10"/>
      <c r="EI197" s="10"/>
      <c r="EJ197" s="10"/>
      <c r="EK197" s="10"/>
      <c r="EL197" s="10"/>
      <c r="EM197" s="10"/>
      <c r="EN197" s="10"/>
      <c r="EO197" s="10"/>
      <c r="EP197" s="10"/>
      <c r="EQ197" s="10"/>
      <c r="ER197" s="10"/>
      <c r="ES197" s="10"/>
      <c r="ET197" s="10"/>
      <c r="EU197" s="10"/>
      <c r="EV197" s="10"/>
      <c r="EW197" s="10"/>
      <c r="EX197" s="10"/>
      <c r="EY197" s="10"/>
      <c r="EZ197" s="10"/>
      <c r="FA197" s="10"/>
      <c r="FB197" s="10"/>
      <c r="FC197" s="10"/>
      <c r="FD197" s="10"/>
      <c r="FE197" s="10"/>
      <c r="FF197" s="10"/>
      <c r="FG197" s="10"/>
      <c r="FH197" s="10"/>
      <c r="FI197" s="10"/>
      <c r="FJ197" s="10"/>
      <c r="FK197" s="10"/>
      <c r="FL197" s="10"/>
      <c r="FM197" s="10"/>
      <c r="FN197" s="10"/>
      <c r="FO197" s="10"/>
      <c r="FP197" s="10"/>
      <c r="FQ197" s="10"/>
      <c r="FR197" s="10"/>
      <c r="FS197" s="10"/>
      <c r="FT197" s="10"/>
      <c r="FU197" s="10"/>
      <c r="FV197" s="10"/>
      <c r="FW197" s="10"/>
      <c r="FX197" s="10"/>
      <c r="FY197" s="10"/>
      <c r="FZ197" s="10"/>
      <c r="GA197" s="10"/>
      <c r="GB197" s="10"/>
      <c r="GC197" s="10"/>
      <c r="GD197" s="10"/>
      <c r="GE197" s="10"/>
      <c r="GF197" s="10"/>
      <c r="GG197" s="10"/>
      <c r="GH197" s="10"/>
      <c r="GI197" s="10"/>
      <c r="GJ197" s="10"/>
      <c r="GK197" s="10"/>
      <c r="GL197" s="10"/>
      <c r="GM197" s="10"/>
      <c r="GN197" s="10"/>
      <c r="GO197" s="10"/>
      <c r="GP197" s="10"/>
      <c r="GQ197" s="10"/>
      <c r="GR197" s="10"/>
      <c r="GS197" s="10"/>
      <c r="GT197" s="10"/>
      <c r="GU197" s="10"/>
      <c r="GV197" s="10"/>
      <c r="GW197" s="10"/>
      <c r="GX197" s="10"/>
      <c r="GY197" s="10"/>
      <c r="GZ197" s="10"/>
      <c r="HA197" s="10"/>
      <c r="HB197" s="10"/>
      <c r="HC197" s="10"/>
      <c r="HD197" s="10"/>
      <c r="HE197" s="10"/>
      <c r="HF197" s="10"/>
      <c r="HG197" s="10"/>
      <c r="HH197" s="10"/>
      <c r="HI197" s="10"/>
      <c r="HJ197" s="10"/>
      <c r="HK197" s="10"/>
      <c r="HL197" s="10"/>
      <c r="HM197" s="10"/>
      <c r="HN197" s="10"/>
      <c r="HO197" s="10"/>
      <c r="HP197" s="10"/>
      <c r="HQ197" s="10"/>
      <c r="HR197" s="10"/>
      <c r="HS197" s="10"/>
      <c r="HT197" s="10"/>
      <c r="HU197" s="10"/>
      <c r="HV197" s="10"/>
      <c r="HW197" s="10"/>
      <c r="HX197" s="10"/>
      <c r="HY197" s="10"/>
      <c r="HZ197" s="10"/>
      <c r="IA197" s="10"/>
      <c r="IB197" s="10"/>
      <c r="IC197" s="10"/>
      <c r="ID197" s="10"/>
      <c r="IE197" s="10"/>
      <c r="IF197" s="10"/>
      <c r="IG197" s="10"/>
      <c r="IH197" s="10"/>
      <c r="II197" s="10"/>
      <c r="IJ197" s="10"/>
      <c r="IK197" s="10"/>
      <c r="IL197" s="10"/>
      <c r="IM197" s="10"/>
      <c r="IN197" s="10"/>
      <c r="IO197" s="10"/>
      <c r="IP197" s="10"/>
      <c r="IQ197" s="10"/>
      <c r="IR197" s="10"/>
      <c r="IS197" s="10"/>
    </row>
    <row r="198" spans="1:253" ht="16.5" customHeight="1" x14ac:dyDescent="0.3">
      <c r="A198" s="12" t="s">
        <v>111</v>
      </c>
      <c r="B198" s="13"/>
      <c r="C198" s="14"/>
      <c r="D198" s="13"/>
      <c r="E198" s="14"/>
      <c r="F198" s="13"/>
      <c r="G198" s="15"/>
      <c r="H198" s="62"/>
      <c r="I198" s="16"/>
      <c r="J198" s="17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</row>
    <row r="199" spans="1:253" ht="16.5" customHeight="1" x14ac:dyDescent="0.3">
      <c r="A199" s="18" t="s">
        <v>112</v>
      </c>
      <c r="B199" s="19"/>
      <c r="C199" s="20"/>
      <c r="D199" s="19"/>
      <c r="E199" s="20"/>
      <c r="F199" s="19"/>
      <c r="G199" s="21"/>
      <c r="H199" s="63"/>
      <c r="I199" s="23"/>
      <c r="J199" s="24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</row>
    <row r="200" spans="1:253" ht="16.5" customHeight="1" x14ac:dyDescent="0.3">
      <c r="A200" s="18" t="s">
        <v>120</v>
      </c>
      <c r="B200" s="19"/>
      <c r="C200" s="20"/>
      <c r="D200" s="19"/>
      <c r="E200" s="20"/>
      <c r="F200" s="19"/>
      <c r="G200" s="21"/>
      <c r="H200" s="23"/>
      <c r="I200" s="23"/>
      <c r="J200" s="26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</row>
    <row r="201" spans="1:253" ht="16.5" customHeight="1" thickBot="1" x14ac:dyDescent="0.35">
      <c r="A201" s="18"/>
      <c r="B201" s="19"/>
      <c r="C201" s="20"/>
      <c r="D201" s="19"/>
      <c r="E201" s="20"/>
      <c r="F201" s="19"/>
      <c r="G201" s="21"/>
      <c r="H201" s="28"/>
      <c r="I201" s="28"/>
      <c r="J201" s="26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</row>
    <row r="202" spans="1:253" s="11" customFormat="1" ht="19.5" customHeight="1" thickBot="1" x14ac:dyDescent="0.3">
      <c r="A202" s="18"/>
      <c r="B202" s="29"/>
      <c r="C202" s="30"/>
      <c r="D202" s="31" t="s">
        <v>48</v>
      </c>
      <c r="E202" s="30"/>
      <c r="F202" s="29"/>
      <c r="G202" s="32"/>
      <c r="H202" s="33">
        <f>SUM(H198:H201)</f>
        <v>0</v>
      </c>
      <c r="I202" s="34" t="e">
        <f>H202/$H$223</f>
        <v>#DIV/0!</v>
      </c>
      <c r="J202" s="35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  <c r="CW202" s="10"/>
      <c r="CX202" s="10"/>
      <c r="CY202" s="10"/>
      <c r="CZ202" s="10"/>
      <c r="DA202" s="10"/>
      <c r="DB202" s="10"/>
      <c r="DC202" s="10"/>
      <c r="DD202" s="10"/>
      <c r="DE202" s="10"/>
      <c r="DF202" s="10"/>
      <c r="DG202" s="10"/>
      <c r="DH202" s="10"/>
      <c r="DI202" s="10"/>
      <c r="DJ202" s="10"/>
      <c r="DK202" s="10"/>
      <c r="DL202" s="10"/>
      <c r="DM202" s="10"/>
      <c r="DN202" s="10"/>
      <c r="DO202" s="10"/>
      <c r="DP202" s="10"/>
      <c r="DQ202" s="10"/>
      <c r="DR202" s="10"/>
      <c r="DS202" s="10"/>
      <c r="DT202" s="10"/>
      <c r="DU202" s="10"/>
      <c r="DV202" s="10"/>
      <c r="DW202" s="10"/>
      <c r="DX202" s="10"/>
      <c r="DY202" s="10"/>
      <c r="DZ202" s="10"/>
      <c r="EA202" s="10"/>
      <c r="EB202" s="10"/>
      <c r="EC202" s="10"/>
      <c r="ED202" s="10"/>
      <c r="EE202" s="10"/>
      <c r="EF202" s="10"/>
      <c r="EG202" s="10"/>
      <c r="EH202" s="10"/>
      <c r="EI202" s="10"/>
      <c r="EJ202" s="10"/>
      <c r="EK202" s="10"/>
      <c r="EL202" s="10"/>
      <c r="EM202" s="10"/>
      <c r="EN202" s="10"/>
      <c r="EO202" s="10"/>
      <c r="EP202" s="10"/>
      <c r="EQ202" s="10"/>
      <c r="ER202" s="10"/>
      <c r="ES202" s="10"/>
      <c r="ET202" s="10"/>
      <c r="EU202" s="10"/>
      <c r="EV202" s="10"/>
      <c r="EW202" s="10"/>
      <c r="EX202" s="10"/>
      <c r="EY202" s="10"/>
      <c r="EZ202" s="10"/>
      <c r="FA202" s="10"/>
      <c r="FB202" s="10"/>
      <c r="FC202" s="10"/>
      <c r="FD202" s="10"/>
      <c r="FE202" s="10"/>
      <c r="FF202" s="10"/>
      <c r="FG202" s="10"/>
      <c r="FH202" s="10"/>
      <c r="FI202" s="10"/>
      <c r="FJ202" s="10"/>
      <c r="FK202" s="10"/>
      <c r="FL202" s="10"/>
      <c r="FM202" s="10"/>
      <c r="FN202" s="10"/>
      <c r="FO202" s="10"/>
      <c r="FP202" s="10"/>
      <c r="FQ202" s="10"/>
      <c r="FR202" s="10"/>
      <c r="FS202" s="10"/>
      <c r="FT202" s="10"/>
      <c r="FU202" s="10"/>
      <c r="FV202" s="10"/>
      <c r="FW202" s="10"/>
      <c r="FX202" s="10"/>
      <c r="FY202" s="10"/>
      <c r="FZ202" s="10"/>
      <c r="GA202" s="10"/>
      <c r="GB202" s="10"/>
      <c r="GC202" s="10"/>
      <c r="GD202" s="10"/>
      <c r="GE202" s="10"/>
      <c r="GF202" s="10"/>
      <c r="GG202" s="10"/>
      <c r="GH202" s="10"/>
      <c r="GI202" s="10"/>
      <c r="GJ202" s="10"/>
      <c r="GK202" s="10"/>
      <c r="GL202" s="10"/>
      <c r="GM202" s="10"/>
      <c r="GN202" s="10"/>
      <c r="GO202" s="10"/>
      <c r="GP202" s="10"/>
      <c r="GQ202" s="10"/>
      <c r="GR202" s="10"/>
      <c r="GS202" s="10"/>
      <c r="GT202" s="10"/>
      <c r="GU202" s="10"/>
      <c r="GV202" s="10"/>
      <c r="GW202" s="10"/>
      <c r="GX202" s="10"/>
      <c r="GY202" s="10"/>
      <c r="GZ202" s="10"/>
      <c r="HA202" s="10"/>
      <c r="HB202" s="10"/>
      <c r="HC202" s="10"/>
      <c r="HD202" s="10"/>
      <c r="HE202" s="10"/>
      <c r="HF202" s="10"/>
      <c r="HG202" s="10"/>
      <c r="HH202" s="10"/>
      <c r="HI202" s="10"/>
      <c r="HJ202" s="10"/>
      <c r="HK202" s="10"/>
      <c r="HL202" s="10"/>
      <c r="HM202" s="10"/>
      <c r="HN202" s="10"/>
      <c r="HO202" s="10"/>
      <c r="HP202" s="10"/>
      <c r="HQ202" s="10"/>
      <c r="HR202" s="10"/>
      <c r="HS202" s="10"/>
      <c r="HT202" s="10"/>
      <c r="HU202" s="10"/>
      <c r="HV202" s="10"/>
      <c r="HW202" s="10"/>
      <c r="HX202" s="10"/>
      <c r="HY202" s="10"/>
      <c r="HZ202" s="10"/>
      <c r="IA202" s="10"/>
      <c r="IB202" s="10"/>
      <c r="IC202" s="10"/>
      <c r="ID202" s="10"/>
      <c r="IE202" s="10"/>
      <c r="IF202" s="10"/>
      <c r="IG202" s="10"/>
      <c r="IH202" s="10"/>
      <c r="II202" s="10"/>
      <c r="IJ202" s="10"/>
      <c r="IK202" s="10"/>
      <c r="IL202" s="10"/>
      <c r="IM202" s="10"/>
      <c r="IN202" s="10"/>
      <c r="IO202" s="10"/>
      <c r="IP202" s="10"/>
      <c r="IQ202" s="10"/>
      <c r="IR202" s="10"/>
      <c r="IS202" s="10"/>
    </row>
    <row r="203" spans="1:253" ht="16.5" customHeight="1" thickBot="1" x14ac:dyDescent="0.35">
      <c r="A203" s="48"/>
      <c r="B203" s="37"/>
      <c r="C203" s="39"/>
      <c r="D203" s="37"/>
      <c r="E203" s="39"/>
      <c r="F203" s="37"/>
      <c r="G203" s="40"/>
      <c r="H203" s="60"/>
      <c r="I203" s="61"/>
      <c r="J203" s="43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</row>
    <row r="204" spans="1:253" s="11" customFormat="1" ht="19.5" customHeight="1" thickBot="1" x14ac:dyDescent="0.3">
      <c r="A204" s="6" t="s">
        <v>140</v>
      </c>
      <c r="B204" s="7"/>
      <c r="C204" s="8"/>
      <c r="D204" s="7"/>
      <c r="E204" s="8"/>
      <c r="F204" s="7"/>
      <c r="G204" s="8"/>
      <c r="H204" s="8"/>
      <c r="I204" s="8"/>
      <c r="J204" s="9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  <c r="CU204" s="10"/>
      <c r="CV204" s="10"/>
      <c r="CW204" s="10"/>
      <c r="CX204" s="10"/>
      <c r="CY204" s="10"/>
      <c r="CZ204" s="10"/>
      <c r="DA204" s="10"/>
      <c r="DB204" s="10"/>
      <c r="DC204" s="10"/>
      <c r="DD204" s="10"/>
      <c r="DE204" s="10"/>
      <c r="DF204" s="10"/>
      <c r="DG204" s="10"/>
      <c r="DH204" s="10"/>
      <c r="DI204" s="10"/>
      <c r="DJ204" s="10"/>
      <c r="DK204" s="10"/>
      <c r="DL204" s="10"/>
      <c r="DM204" s="10"/>
      <c r="DN204" s="10"/>
      <c r="DO204" s="10"/>
      <c r="DP204" s="10"/>
      <c r="DQ204" s="10"/>
      <c r="DR204" s="10"/>
      <c r="DS204" s="10"/>
      <c r="DT204" s="10"/>
      <c r="DU204" s="10"/>
      <c r="DV204" s="10"/>
      <c r="DW204" s="10"/>
      <c r="DX204" s="10"/>
      <c r="DY204" s="10"/>
      <c r="DZ204" s="10"/>
      <c r="EA204" s="10"/>
      <c r="EB204" s="10"/>
      <c r="EC204" s="10"/>
      <c r="ED204" s="10"/>
      <c r="EE204" s="10"/>
      <c r="EF204" s="10"/>
      <c r="EG204" s="10"/>
      <c r="EH204" s="10"/>
      <c r="EI204" s="10"/>
      <c r="EJ204" s="10"/>
      <c r="EK204" s="10"/>
      <c r="EL204" s="10"/>
      <c r="EM204" s="10"/>
      <c r="EN204" s="10"/>
      <c r="EO204" s="10"/>
      <c r="EP204" s="10"/>
      <c r="EQ204" s="10"/>
      <c r="ER204" s="10"/>
      <c r="ES204" s="10"/>
      <c r="ET204" s="10"/>
      <c r="EU204" s="10"/>
      <c r="EV204" s="10"/>
      <c r="EW204" s="10"/>
      <c r="EX204" s="10"/>
      <c r="EY204" s="10"/>
      <c r="EZ204" s="10"/>
      <c r="FA204" s="10"/>
      <c r="FB204" s="10"/>
      <c r="FC204" s="10"/>
      <c r="FD204" s="10"/>
      <c r="FE204" s="10"/>
      <c r="FF204" s="10"/>
      <c r="FG204" s="10"/>
      <c r="FH204" s="10"/>
      <c r="FI204" s="10"/>
      <c r="FJ204" s="10"/>
      <c r="FK204" s="10"/>
      <c r="FL204" s="10"/>
      <c r="FM204" s="10"/>
      <c r="FN204" s="10"/>
      <c r="FO204" s="10"/>
      <c r="FP204" s="10"/>
      <c r="FQ204" s="10"/>
      <c r="FR204" s="10"/>
      <c r="FS204" s="10"/>
      <c r="FT204" s="10"/>
      <c r="FU204" s="10"/>
      <c r="FV204" s="10"/>
      <c r="FW204" s="10"/>
      <c r="FX204" s="10"/>
      <c r="FY204" s="10"/>
      <c r="FZ204" s="10"/>
      <c r="GA204" s="10"/>
      <c r="GB204" s="10"/>
      <c r="GC204" s="10"/>
      <c r="GD204" s="10"/>
      <c r="GE204" s="10"/>
      <c r="GF204" s="10"/>
      <c r="GG204" s="10"/>
      <c r="GH204" s="10"/>
      <c r="GI204" s="10"/>
      <c r="GJ204" s="10"/>
      <c r="GK204" s="10"/>
      <c r="GL204" s="10"/>
      <c r="GM204" s="10"/>
      <c r="GN204" s="10"/>
      <c r="GO204" s="10"/>
      <c r="GP204" s="10"/>
      <c r="GQ204" s="10"/>
      <c r="GR204" s="10"/>
      <c r="GS204" s="10"/>
      <c r="GT204" s="10"/>
      <c r="GU204" s="10"/>
      <c r="GV204" s="10"/>
      <c r="GW204" s="10"/>
      <c r="GX204" s="10"/>
      <c r="GY204" s="10"/>
      <c r="GZ204" s="10"/>
      <c r="HA204" s="10"/>
      <c r="HB204" s="10"/>
      <c r="HC204" s="10"/>
      <c r="HD204" s="10"/>
      <c r="HE204" s="10"/>
      <c r="HF204" s="10"/>
      <c r="HG204" s="10"/>
      <c r="HH204" s="10"/>
      <c r="HI204" s="10"/>
      <c r="HJ204" s="10"/>
      <c r="HK204" s="10"/>
      <c r="HL204" s="10"/>
      <c r="HM204" s="10"/>
      <c r="HN204" s="10"/>
      <c r="HO204" s="10"/>
      <c r="HP204" s="10"/>
      <c r="HQ204" s="10"/>
      <c r="HR204" s="10"/>
      <c r="HS204" s="10"/>
      <c r="HT204" s="10"/>
      <c r="HU204" s="10"/>
      <c r="HV204" s="10"/>
      <c r="HW204" s="10"/>
      <c r="HX204" s="10"/>
      <c r="HY204" s="10"/>
      <c r="HZ204" s="10"/>
      <c r="IA204" s="10"/>
      <c r="IB204" s="10"/>
      <c r="IC204" s="10"/>
      <c r="ID204" s="10"/>
      <c r="IE204" s="10"/>
      <c r="IF204" s="10"/>
      <c r="IG204" s="10"/>
      <c r="IH204" s="10"/>
      <c r="II204" s="10"/>
      <c r="IJ204" s="10"/>
      <c r="IK204" s="10"/>
      <c r="IL204" s="10"/>
      <c r="IM204" s="10"/>
      <c r="IN204" s="10"/>
      <c r="IO204" s="10"/>
      <c r="IP204" s="10"/>
      <c r="IQ204" s="10"/>
      <c r="IR204" s="10"/>
      <c r="IS204" s="10"/>
    </row>
    <row r="205" spans="1:253" ht="16.5" customHeight="1" x14ac:dyDescent="0.3">
      <c r="A205" s="12"/>
      <c r="B205" s="13"/>
      <c r="C205" s="14"/>
      <c r="D205" s="13"/>
      <c r="E205" s="14"/>
      <c r="F205" s="13"/>
      <c r="G205" s="15"/>
      <c r="H205" s="86"/>
      <c r="I205" s="16"/>
      <c r="J205" s="17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</row>
    <row r="206" spans="1:253" ht="16.5" customHeight="1" x14ac:dyDescent="0.3">
      <c r="A206" s="18"/>
      <c r="B206" s="13"/>
      <c r="C206" s="14"/>
      <c r="D206" s="13"/>
      <c r="E206" s="14"/>
      <c r="F206" s="13"/>
      <c r="G206" s="15"/>
      <c r="H206" s="86"/>
      <c r="I206" s="16"/>
      <c r="J206" s="17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</row>
    <row r="207" spans="1:253" ht="16.5" customHeight="1" x14ac:dyDescent="0.3">
      <c r="A207" s="18"/>
      <c r="B207" s="13"/>
      <c r="C207" s="14"/>
      <c r="D207" s="13"/>
      <c r="E207" s="14"/>
      <c r="F207" s="13"/>
      <c r="G207" s="15"/>
      <c r="H207" s="86"/>
      <c r="I207" s="16"/>
      <c r="J207" s="17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</row>
    <row r="208" spans="1:253" ht="16.5" customHeight="1" x14ac:dyDescent="0.3">
      <c r="A208" s="18"/>
      <c r="B208" s="13"/>
      <c r="C208" s="14"/>
      <c r="D208" s="13"/>
      <c r="E208" s="14"/>
      <c r="F208" s="13"/>
      <c r="G208" s="15"/>
      <c r="H208" s="86"/>
      <c r="I208" s="16"/>
      <c r="J208" s="17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</row>
    <row r="209" spans="1:253" ht="16.5" customHeight="1" x14ac:dyDescent="0.3">
      <c r="A209" s="18"/>
      <c r="B209" s="13"/>
      <c r="C209" s="14"/>
      <c r="D209" s="13"/>
      <c r="E209" s="14"/>
      <c r="F209" s="13"/>
      <c r="G209" s="15"/>
      <c r="H209" s="86"/>
      <c r="I209" s="16"/>
      <c r="J209" s="17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</row>
    <row r="210" spans="1:253" ht="16.5" customHeight="1" x14ac:dyDescent="0.3">
      <c r="A210" s="18"/>
      <c r="B210" s="19"/>
      <c r="C210" s="20"/>
      <c r="D210" s="19"/>
      <c r="E210" s="20"/>
      <c r="F210" s="19"/>
      <c r="G210" s="21"/>
      <c r="H210" s="63"/>
      <c r="I210" s="23"/>
      <c r="J210" s="24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</row>
    <row r="211" spans="1:253" ht="16.5" customHeight="1" x14ac:dyDescent="0.3">
      <c r="A211" s="18"/>
      <c r="B211" s="13"/>
      <c r="C211" s="14"/>
      <c r="D211" s="13"/>
      <c r="E211" s="14"/>
      <c r="F211" s="13"/>
      <c r="G211" s="15"/>
      <c r="H211" s="86"/>
      <c r="I211" s="16"/>
      <c r="J211" s="17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</row>
    <row r="212" spans="1:253" ht="16.5" customHeight="1" x14ac:dyDescent="0.3">
      <c r="A212" s="18"/>
      <c r="B212" s="13"/>
      <c r="C212" s="14"/>
      <c r="D212" s="13"/>
      <c r="E212" s="14"/>
      <c r="F212" s="13"/>
      <c r="G212" s="15"/>
      <c r="H212" s="86"/>
      <c r="I212" s="16"/>
      <c r="J212" s="17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</row>
    <row r="213" spans="1:253" ht="16.5" customHeight="1" x14ac:dyDescent="0.3">
      <c r="A213" s="18"/>
      <c r="B213" s="19"/>
      <c r="C213" s="20"/>
      <c r="D213" s="19"/>
      <c r="E213" s="20"/>
      <c r="F213" s="19"/>
      <c r="G213" s="21"/>
      <c r="H213" s="63"/>
      <c r="I213" s="23"/>
      <c r="J213" s="24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</row>
    <row r="214" spans="1:253" ht="16.5" customHeight="1" x14ac:dyDescent="0.3">
      <c r="A214" s="18"/>
      <c r="B214" s="13"/>
      <c r="C214" s="14"/>
      <c r="D214" s="13"/>
      <c r="E214" s="14"/>
      <c r="F214" s="13"/>
      <c r="G214" s="15"/>
      <c r="H214" s="86"/>
      <c r="I214" s="16"/>
      <c r="J214" s="17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</row>
    <row r="215" spans="1:253" ht="16.5" customHeight="1" x14ac:dyDescent="0.3">
      <c r="A215" s="18"/>
      <c r="B215" s="13"/>
      <c r="C215" s="14"/>
      <c r="D215" s="13"/>
      <c r="E215" s="14"/>
      <c r="F215" s="13"/>
      <c r="G215" s="15"/>
      <c r="H215" s="86"/>
      <c r="I215" s="16"/>
      <c r="J215" s="17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</row>
    <row r="216" spans="1:253" ht="16.5" customHeight="1" x14ac:dyDescent="0.3">
      <c r="A216" s="18"/>
      <c r="B216" s="13"/>
      <c r="C216" s="14"/>
      <c r="D216" s="13"/>
      <c r="E216" s="14"/>
      <c r="F216" s="13"/>
      <c r="G216" s="15"/>
      <c r="H216" s="86"/>
      <c r="I216" s="16"/>
      <c r="J216" s="17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</row>
    <row r="217" spans="1:253" ht="16.5" customHeight="1" x14ac:dyDescent="0.3">
      <c r="A217" s="18"/>
      <c r="B217" s="13"/>
      <c r="C217" s="14"/>
      <c r="D217" s="13"/>
      <c r="E217" s="14"/>
      <c r="F217" s="13"/>
      <c r="G217" s="15"/>
      <c r="H217" s="86"/>
      <c r="I217" s="16"/>
      <c r="J217" s="17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</row>
    <row r="218" spans="1:253" ht="16.5" customHeight="1" x14ac:dyDescent="0.3">
      <c r="A218" s="18"/>
      <c r="B218" s="19"/>
      <c r="C218" s="20"/>
      <c r="D218" s="19"/>
      <c r="E218" s="20"/>
      <c r="F218" s="19"/>
      <c r="G218" s="21"/>
      <c r="H218" s="23"/>
      <c r="I218" s="23"/>
      <c r="J218" s="26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</row>
    <row r="219" spans="1:253" ht="16.5" customHeight="1" thickBot="1" x14ac:dyDescent="0.35">
      <c r="A219" s="18" t="s">
        <v>173</v>
      </c>
      <c r="B219" s="19"/>
      <c r="C219" s="20"/>
      <c r="D219" s="19"/>
      <c r="E219" s="20"/>
      <c r="F219" s="19"/>
      <c r="G219" s="21"/>
      <c r="H219" s="28"/>
      <c r="I219" s="28"/>
      <c r="J219" s="26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</row>
    <row r="220" spans="1:253" s="11" customFormat="1" ht="19.5" customHeight="1" thickBot="1" x14ac:dyDescent="0.3">
      <c r="A220" s="18"/>
      <c r="B220" s="29"/>
      <c r="C220" s="30"/>
      <c r="D220" s="31" t="s">
        <v>116</v>
      </c>
      <c r="E220" s="30"/>
      <c r="F220" s="29"/>
      <c r="G220" s="32"/>
      <c r="H220" s="33">
        <f>SUM(H205:H219)</f>
        <v>0</v>
      </c>
      <c r="I220" s="34" t="e">
        <f>H220/$H$223</f>
        <v>#DIV/0!</v>
      </c>
      <c r="J220" s="35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  <c r="CW220" s="10"/>
      <c r="CX220" s="10"/>
      <c r="CY220" s="10"/>
      <c r="CZ220" s="10"/>
      <c r="DA220" s="10"/>
      <c r="DB220" s="10"/>
      <c r="DC220" s="10"/>
      <c r="DD220" s="10"/>
      <c r="DE220" s="10"/>
      <c r="DF220" s="10"/>
      <c r="DG220" s="10"/>
      <c r="DH220" s="10"/>
      <c r="DI220" s="10"/>
      <c r="DJ220" s="10"/>
      <c r="DK220" s="10"/>
      <c r="DL220" s="10"/>
      <c r="DM220" s="10"/>
      <c r="DN220" s="10"/>
      <c r="DO220" s="10"/>
      <c r="DP220" s="10"/>
      <c r="DQ220" s="10"/>
      <c r="DR220" s="10"/>
      <c r="DS220" s="10"/>
      <c r="DT220" s="10"/>
      <c r="DU220" s="10"/>
      <c r="DV220" s="10"/>
      <c r="DW220" s="10"/>
      <c r="DX220" s="10"/>
      <c r="DY220" s="10"/>
      <c r="DZ220" s="10"/>
      <c r="EA220" s="10"/>
      <c r="EB220" s="10"/>
      <c r="EC220" s="10"/>
      <c r="ED220" s="10"/>
      <c r="EE220" s="10"/>
      <c r="EF220" s="10"/>
      <c r="EG220" s="10"/>
      <c r="EH220" s="10"/>
      <c r="EI220" s="10"/>
      <c r="EJ220" s="10"/>
      <c r="EK220" s="10"/>
      <c r="EL220" s="10"/>
      <c r="EM220" s="10"/>
      <c r="EN220" s="10"/>
      <c r="EO220" s="10"/>
      <c r="EP220" s="10"/>
      <c r="EQ220" s="10"/>
      <c r="ER220" s="10"/>
      <c r="ES220" s="10"/>
      <c r="ET220" s="10"/>
      <c r="EU220" s="10"/>
      <c r="EV220" s="10"/>
      <c r="EW220" s="10"/>
      <c r="EX220" s="10"/>
      <c r="EY220" s="10"/>
      <c r="EZ220" s="10"/>
      <c r="FA220" s="10"/>
      <c r="FB220" s="10"/>
      <c r="FC220" s="10"/>
      <c r="FD220" s="10"/>
      <c r="FE220" s="10"/>
      <c r="FF220" s="10"/>
      <c r="FG220" s="10"/>
      <c r="FH220" s="10"/>
      <c r="FI220" s="10"/>
      <c r="FJ220" s="10"/>
      <c r="FK220" s="10"/>
      <c r="FL220" s="10"/>
      <c r="FM220" s="10"/>
      <c r="FN220" s="10"/>
      <c r="FO220" s="10"/>
      <c r="FP220" s="10"/>
      <c r="FQ220" s="10"/>
      <c r="FR220" s="10"/>
      <c r="FS220" s="10"/>
      <c r="FT220" s="10"/>
      <c r="FU220" s="10"/>
      <c r="FV220" s="10"/>
      <c r="FW220" s="10"/>
      <c r="FX220" s="10"/>
      <c r="FY220" s="10"/>
      <c r="FZ220" s="10"/>
      <c r="GA220" s="10"/>
      <c r="GB220" s="10"/>
      <c r="GC220" s="10"/>
      <c r="GD220" s="10"/>
      <c r="GE220" s="10"/>
      <c r="GF220" s="10"/>
      <c r="GG220" s="10"/>
      <c r="GH220" s="10"/>
      <c r="GI220" s="10"/>
      <c r="GJ220" s="10"/>
      <c r="GK220" s="10"/>
      <c r="GL220" s="10"/>
      <c r="GM220" s="10"/>
      <c r="GN220" s="10"/>
      <c r="GO220" s="10"/>
      <c r="GP220" s="10"/>
      <c r="GQ220" s="10"/>
      <c r="GR220" s="10"/>
      <c r="GS220" s="10"/>
      <c r="GT220" s="10"/>
      <c r="GU220" s="10"/>
      <c r="GV220" s="10"/>
      <c r="GW220" s="10"/>
      <c r="GX220" s="10"/>
      <c r="GY220" s="10"/>
      <c r="GZ220" s="10"/>
      <c r="HA220" s="10"/>
      <c r="HB220" s="10"/>
      <c r="HC220" s="10"/>
      <c r="HD220" s="10"/>
      <c r="HE220" s="10"/>
      <c r="HF220" s="10"/>
      <c r="HG220" s="10"/>
      <c r="HH220" s="10"/>
      <c r="HI220" s="10"/>
      <c r="HJ220" s="10"/>
      <c r="HK220" s="10"/>
      <c r="HL220" s="10"/>
      <c r="HM220" s="10"/>
      <c r="HN220" s="10"/>
      <c r="HO220" s="10"/>
      <c r="HP220" s="10"/>
      <c r="HQ220" s="10"/>
      <c r="HR220" s="10"/>
      <c r="HS220" s="10"/>
      <c r="HT220" s="10"/>
      <c r="HU220" s="10"/>
      <c r="HV220" s="10"/>
      <c r="HW220" s="10"/>
      <c r="HX220" s="10"/>
      <c r="HY220" s="10"/>
      <c r="HZ220" s="10"/>
      <c r="IA220" s="10"/>
      <c r="IB220" s="10"/>
      <c r="IC220" s="10"/>
      <c r="ID220" s="10"/>
      <c r="IE220" s="10"/>
      <c r="IF220" s="10"/>
      <c r="IG220" s="10"/>
      <c r="IH220" s="10"/>
      <c r="II220" s="10"/>
      <c r="IJ220" s="10"/>
      <c r="IK220" s="10"/>
      <c r="IL220" s="10"/>
      <c r="IM220" s="10"/>
      <c r="IN220" s="10"/>
      <c r="IO220" s="10"/>
      <c r="IP220" s="10"/>
      <c r="IQ220" s="10"/>
      <c r="IR220" s="10"/>
      <c r="IS220" s="10"/>
    </row>
    <row r="221" spans="1:253" ht="16.5" customHeight="1" thickBot="1" x14ac:dyDescent="0.35">
      <c r="A221" s="67"/>
      <c r="B221" s="68"/>
      <c r="C221" s="69"/>
      <c r="D221" s="68"/>
      <c r="E221" s="69"/>
      <c r="F221" s="68"/>
      <c r="G221" s="70"/>
      <c r="H221" s="71"/>
      <c r="I221" s="71"/>
      <c r="J221" s="7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</row>
    <row r="222" spans="1:253" ht="16.5" customHeight="1" thickTop="1" thickBot="1" x14ac:dyDescent="0.35">
      <c r="A222" s="73"/>
      <c r="B222" s="74"/>
      <c r="C222" s="75"/>
      <c r="D222" s="74"/>
      <c r="E222" s="75"/>
      <c r="F222" s="74"/>
      <c r="G222" s="75"/>
      <c r="H222" s="75"/>
      <c r="I222" s="75"/>
      <c r="J222" s="76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</row>
    <row r="223" spans="1:253" ht="19.5" customHeight="1" thickBot="1" x14ac:dyDescent="0.35">
      <c r="A223" s="77" t="s">
        <v>219</v>
      </c>
      <c r="B223" s="74"/>
      <c r="C223" s="78"/>
      <c r="D223" s="74"/>
      <c r="E223" s="75"/>
      <c r="F223" s="74"/>
      <c r="G223" s="75"/>
      <c r="H223" s="91">
        <f>H220+H202+H195+H188+H180+H137+H60+H25</f>
        <v>0</v>
      </c>
      <c r="I223" s="92" t="e">
        <f>I220+I202+I195+I188+I180+I137+I60+I25</f>
        <v>#DIV/0!</v>
      </c>
      <c r="J223" s="76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</row>
    <row r="224" spans="1:253" ht="16.5" customHeight="1" x14ac:dyDescent="0.3">
      <c r="A224" s="73"/>
      <c r="B224" s="74"/>
      <c r="C224" s="75"/>
      <c r="D224" s="74"/>
      <c r="E224" s="75"/>
      <c r="F224" s="74"/>
      <c r="G224" s="75"/>
      <c r="H224" s="75"/>
      <c r="I224" s="75"/>
      <c r="J224" s="76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</row>
    <row r="225" spans="1:253" ht="18" customHeight="1" x14ac:dyDescent="0.3">
      <c r="A225" s="79" t="s">
        <v>206</v>
      </c>
      <c r="B225" s="80"/>
      <c r="C225" s="90"/>
      <c r="D225" s="90" t="s">
        <v>205</v>
      </c>
      <c r="E225" s="121"/>
      <c r="F225" s="122"/>
      <c r="G225" s="122"/>
      <c r="H225" s="123"/>
      <c r="I225" s="75"/>
      <c r="J225" s="76"/>
      <c r="K225" s="100"/>
      <c r="L225" s="100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</row>
    <row r="226" spans="1:253" ht="4.95" customHeight="1" x14ac:dyDescent="0.3">
      <c r="A226" s="79"/>
      <c r="B226" s="80"/>
      <c r="C226" s="90"/>
      <c r="D226" s="90"/>
      <c r="E226" s="90"/>
      <c r="F226" s="90"/>
      <c r="G226" s="90"/>
      <c r="H226" s="90"/>
      <c r="I226" s="90"/>
      <c r="J226" s="76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</row>
    <row r="227" spans="1:253" ht="18" customHeight="1" x14ac:dyDescent="0.3">
      <c r="A227" s="79" t="s">
        <v>207</v>
      </c>
      <c r="B227" s="80"/>
      <c r="C227" s="90"/>
      <c r="D227" s="90" t="s">
        <v>205</v>
      </c>
      <c r="E227" s="124"/>
      <c r="F227" s="125"/>
      <c r="G227" s="125"/>
      <c r="H227" s="126"/>
      <c r="I227" s="75"/>
      <c r="J227" s="76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</row>
    <row r="228" spans="1:253" ht="4.95" customHeight="1" x14ac:dyDescent="0.3">
      <c r="A228" s="79"/>
      <c r="B228" s="80"/>
      <c r="C228" s="90"/>
      <c r="D228" s="90"/>
      <c r="E228" s="90"/>
      <c r="F228" s="90"/>
      <c r="G228" s="90"/>
      <c r="H228" s="90"/>
      <c r="I228" s="90"/>
      <c r="J228" s="76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</row>
    <row r="229" spans="1:253" ht="18" customHeight="1" x14ac:dyDescent="0.3">
      <c r="A229" s="79" t="s">
        <v>208</v>
      </c>
      <c r="B229" s="80"/>
      <c r="C229" s="90"/>
      <c r="D229" s="90" t="s">
        <v>205</v>
      </c>
      <c r="E229" s="105">
        <f>E225-E227</f>
        <v>0</v>
      </c>
      <c r="F229" s="106"/>
      <c r="G229" s="106"/>
      <c r="H229" s="107"/>
      <c r="I229" s="75" t="s">
        <v>217</v>
      </c>
      <c r="J229" s="76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</row>
    <row r="230" spans="1:253" ht="4.95" customHeight="1" thickBot="1" x14ac:dyDescent="0.35">
      <c r="A230" s="79"/>
      <c r="B230" s="80"/>
      <c r="C230" s="90"/>
      <c r="D230" s="90"/>
      <c r="E230" s="90"/>
      <c r="F230" s="90"/>
      <c r="G230" s="90"/>
      <c r="H230" s="90"/>
      <c r="I230" s="90"/>
      <c r="J230" s="76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</row>
    <row r="231" spans="1:253" ht="18" customHeight="1" thickBot="1" x14ac:dyDescent="0.35">
      <c r="A231" s="79" t="s">
        <v>220</v>
      </c>
      <c r="B231" s="96" t="s">
        <v>213</v>
      </c>
      <c r="C231" s="104"/>
      <c r="D231" s="90" t="s">
        <v>205</v>
      </c>
      <c r="E231" s="105">
        <f>+E229-(C231*E229)</f>
        <v>0</v>
      </c>
      <c r="F231" s="106"/>
      <c r="G231" s="106"/>
      <c r="H231" s="107"/>
      <c r="I231" s="75" t="s">
        <v>217</v>
      </c>
      <c r="J231" s="76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</row>
    <row r="232" spans="1:253" ht="4.95" customHeight="1" thickBot="1" x14ac:dyDescent="0.35">
      <c r="A232" s="79"/>
      <c r="B232" s="90"/>
      <c r="C232" s="90"/>
      <c r="D232" s="90"/>
      <c r="E232" s="90"/>
      <c r="F232" s="90"/>
      <c r="G232" s="90"/>
      <c r="H232" s="90"/>
      <c r="I232" s="90"/>
      <c r="J232" s="76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</row>
    <row r="233" spans="1:253" ht="18" customHeight="1" thickBot="1" x14ac:dyDescent="0.35">
      <c r="A233" s="79" t="s">
        <v>215</v>
      </c>
      <c r="B233" s="96" t="s">
        <v>214</v>
      </c>
      <c r="C233" s="104"/>
      <c r="D233" s="90" t="s">
        <v>205</v>
      </c>
      <c r="E233" s="108">
        <f>E231/(1+C233)</f>
        <v>0</v>
      </c>
      <c r="F233" s="109"/>
      <c r="G233" s="109"/>
      <c r="H233" s="110"/>
      <c r="I233" s="75" t="s">
        <v>217</v>
      </c>
      <c r="J233" s="76"/>
      <c r="K233" s="99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</row>
    <row r="234" spans="1:253" ht="4.95" customHeight="1" x14ac:dyDescent="0.3">
      <c r="A234" s="79"/>
      <c r="B234" s="90"/>
      <c r="C234" s="94"/>
      <c r="D234" s="90"/>
      <c r="E234" s="90"/>
      <c r="F234" s="90"/>
      <c r="G234" s="90"/>
      <c r="H234" s="90"/>
      <c r="I234" s="90"/>
      <c r="J234" s="76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</row>
    <row r="235" spans="1:253" ht="18" customHeight="1" x14ac:dyDescent="0.3">
      <c r="A235" s="79" t="s">
        <v>218</v>
      </c>
      <c r="B235" s="90"/>
      <c r="C235" s="94"/>
      <c r="D235" s="90" t="s">
        <v>205</v>
      </c>
      <c r="E235" s="108">
        <f>+E233-H223</f>
        <v>0</v>
      </c>
      <c r="F235" s="109"/>
      <c r="G235" s="109"/>
      <c r="H235" s="110"/>
      <c r="I235" s="75" t="s">
        <v>217</v>
      </c>
      <c r="J235" s="76"/>
      <c r="K235" s="98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</row>
    <row r="236" spans="1:253" s="11" customFormat="1" ht="4.95" customHeight="1" x14ac:dyDescent="0.3">
      <c r="A236" s="79"/>
      <c r="B236" s="90"/>
      <c r="C236" s="95"/>
      <c r="D236" s="90"/>
      <c r="E236" s="101"/>
      <c r="F236" s="101"/>
      <c r="G236" s="101"/>
      <c r="H236" s="101"/>
      <c r="I236" s="95"/>
      <c r="J236" s="76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  <c r="CV236" s="10"/>
      <c r="CW236" s="10"/>
      <c r="CX236" s="10"/>
      <c r="CY236" s="10"/>
      <c r="CZ236" s="10"/>
      <c r="DA236" s="10"/>
      <c r="DB236" s="10"/>
      <c r="DC236" s="10"/>
      <c r="DD236" s="10"/>
      <c r="DE236" s="10"/>
      <c r="DF236" s="10"/>
      <c r="DG236" s="10"/>
      <c r="DH236" s="10"/>
      <c r="DI236" s="10"/>
      <c r="DJ236" s="10"/>
      <c r="DK236" s="10"/>
      <c r="DL236" s="10"/>
      <c r="DM236" s="10"/>
      <c r="DN236" s="10"/>
      <c r="DO236" s="10"/>
      <c r="DP236" s="10"/>
      <c r="DQ236" s="10"/>
      <c r="DR236" s="10"/>
      <c r="DS236" s="10"/>
      <c r="DT236" s="10"/>
      <c r="DU236" s="10"/>
      <c r="DV236" s="10"/>
      <c r="DW236" s="10"/>
      <c r="DX236" s="10"/>
      <c r="DY236" s="10"/>
      <c r="DZ236" s="10"/>
      <c r="EA236" s="10"/>
      <c r="EB236" s="10"/>
      <c r="EC236" s="10"/>
      <c r="ED236" s="10"/>
      <c r="EE236" s="10"/>
      <c r="EF236" s="10"/>
      <c r="EG236" s="10"/>
      <c r="EH236" s="10"/>
      <c r="EI236" s="10"/>
      <c r="EJ236" s="10"/>
      <c r="EK236" s="10"/>
      <c r="EL236" s="10"/>
      <c r="EM236" s="10"/>
      <c r="EN236" s="10"/>
      <c r="EO236" s="10"/>
      <c r="EP236" s="10"/>
      <c r="EQ236" s="10"/>
      <c r="ER236" s="10"/>
      <c r="ES236" s="10"/>
      <c r="ET236" s="10"/>
      <c r="EU236" s="10"/>
      <c r="EV236" s="10"/>
      <c r="EW236" s="10"/>
      <c r="EX236" s="10"/>
      <c r="EY236" s="10"/>
      <c r="EZ236" s="10"/>
      <c r="FA236" s="10"/>
      <c r="FB236" s="10"/>
      <c r="FC236" s="10"/>
      <c r="FD236" s="10"/>
      <c r="FE236" s="10"/>
      <c r="FF236" s="10"/>
      <c r="FG236" s="10"/>
      <c r="FH236" s="10"/>
      <c r="FI236" s="10"/>
      <c r="FJ236" s="10"/>
      <c r="FK236" s="10"/>
      <c r="FL236" s="10"/>
      <c r="FM236" s="10"/>
      <c r="FN236" s="10"/>
      <c r="FO236" s="10"/>
      <c r="FP236" s="10"/>
      <c r="FQ236" s="10"/>
      <c r="FR236" s="10"/>
      <c r="FS236" s="10"/>
      <c r="FT236" s="10"/>
      <c r="FU236" s="10"/>
      <c r="FV236" s="10"/>
      <c r="FW236" s="10"/>
      <c r="FX236" s="10"/>
      <c r="FY236" s="10"/>
      <c r="FZ236" s="10"/>
      <c r="GA236" s="10"/>
      <c r="GB236" s="10"/>
      <c r="GC236" s="10"/>
      <c r="GD236" s="10"/>
      <c r="GE236" s="10"/>
      <c r="GF236" s="10"/>
      <c r="GG236" s="10"/>
      <c r="GH236" s="10"/>
      <c r="GI236" s="10"/>
      <c r="GJ236" s="10"/>
      <c r="GK236" s="10"/>
      <c r="GL236" s="10"/>
      <c r="GM236" s="10"/>
      <c r="GN236" s="10"/>
      <c r="GO236" s="10"/>
      <c r="GP236" s="10"/>
      <c r="GQ236" s="10"/>
      <c r="GR236" s="10"/>
      <c r="GS236" s="10"/>
      <c r="GT236" s="10"/>
      <c r="GU236" s="10"/>
      <c r="GV236" s="10"/>
      <c r="GW236" s="10"/>
      <c r="GX236" s="10"/>
      <c r="GY236" s="10"/>
      <c r="GZ236" s="10"/>
      <c r="HA236" s="10"/>
      <c r="HB236" s="10"/>
      <c r="HC236" s="10"/>
      <c r="HD236" s="10"/>
      <c r="HE236" s="10"/>
      <c r="HF236" s="10"/>
      <c r="HG236" s="10"/>
      <c r="HH236" s="10"/>
      <c r="HI236" s="10"/>
      <c r="HJ236" s="10"/>
      <c r="HK236" s="10"/>
      <c r="HL236" s="10"/>
      <c r="HM236" s="10"/>
      <c r="HN236" s="10"/>
      <c r="HO236" s="10"/>
      <c r="HP236" s="10"/>
      <c r="HQ236" s="10"/>
      <c r="HR236" s="10"/>
      <c r="HS236" s="10"/>
      <c r="HT236" s="10"/>
      <c r="HU236" s="10"/>
      <c r="HV236" s="10"/>
      <c r="HW236" s="10"/>
      <c r="HX236" s="10"/>
      <c r="HY236" s="10"/>
      <c r="HZ236" s="10"/>
      <c r="IA236" s="10"/>
      <c r="IB236" s="10"/>
      <c r="IC236" s="10"/>
      <c r="ID236" s="10"/>
      <c r="IE236" s="10"/>
      <c r="IF236" s="10"/>
      <c r="IG236" s="10"/>
      <c r="IH236" s="10"/>
      <c r="II236" s="10"/>
      <c r="IJ236" s="10"/>
      <c r="IK236" s="10"/>
      <c r="IL236" s="10"/>
      <c r="IM236" s="10"/>
      <c r="IN236" s="10"/>
      <c r="IO236" s="10"/>
      <c r="IP236" s="10"/>
      <c r="IQ236" s="10"/>
      <c r="IR236" s="10"/>
      <c r="IS236" s="10"/>
    </row>
    <row r="237" spans="1:253" s="11" customFormat="1" ht="18" customHeight="1" x14ac:dyDescent="0.3">
      <c r="A237" s="79" t="s">
        <v>221</v>
      </c>
      <c r="B237" s="90"/>
      <c r="C237" s="95"/>
      <c r="D237" s="90" t="s">
        <v>5</v>
      </c>
      <c r="E237" s="111" t="e">
        <f>+H223/E235</f>
        <v>#DIV/0!</v>
      </c>
      <c r="F237" s="112"/>
      <c r="G237" s="112"/>
      <c r="H237" s="113"/>
      <c r="I237" s="75" t="s">
        <v>217</v>
      </c>
      <c r="J237" s="76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  <c r="CU237" s="10"/>
      <c r="CV237" s="10"/>
      <c r="CW237" s="10"/>
      <c r="CX237" s="10"/>
      <c r="CY237" s="10"/>
      <c r="CZ237" s="10"/>
      <c r="DA237" s="10"/>
      <c r="DB237" s="10"/>
      <c r="DC237" s="10"/>
      <c r="DD237" s="10"/>
      <c r="DE237" s="10"/>
      <c r="DF237" s="10"/>
      <c r="DG237" s="10"/>
      <c r="DH237" s="10"/>
      <c r="DI237" s="10"/>
      <c r="DJ237" s="10"/>
      <c r="DK237" s="10"/>
      <c r="DL237" s="10"/>
      <c r="DM237" s="10"/>
      <c r="DN237" s="10"/>
      <c r="DO237" s="10"/>
      <c r="DP237" s="10"/>
      <c r="DQ237" s="10"/>
      <c r="DR237" s="10"/>
      <c r="DS237" s="10"/>
      <c r="DT237" s="10"/>
      <c r="DU237" s="10"/>
      <c r="DV237" s="10"/>
      <c r="DW237" s="10"/>
      <c r="DX237" s="10"/>
      <c r="DY237" s="10"/>
      <c r="DZ237" s="10"/>
      <c r="EA237" s="10"/>
      <c r="EB237" s="10"/>
      <c r="EC237" s="10"/>
      <c r="ED237" s="10"/>
      <c r="EE237" s="10"/>
      <c r="EF237" s="10"/>
      <c r="EG237" s="10"/>
      <c r="EH237" s="10"/>
      <c r="EI237" s="10"/>
      <c r="EJ237" s="10"/>
      <c r="EK237" s="10"/>
      <c r="EL237" s="10"/>
      <c r="EM237" s="10"/>
      <c r="EN237" s="10"/>
      <c r="EO237" s="10"/>
      <c r="EP237" s="10"/>
      <c r="EQ237" s="10"/>
      <c r="ER237" s="10"/>
      <c r="ES237" s="10"/>
      <c r="ET237" s="10"/>
      <c r="EU237" s="10"/>
      <c r="EV237" s="10"/>
      <c r="EW237" s="10"/>
      <c r="EX237" s="10"/>
      <c r="EY237" s="10"/>
      <c r="EZ237" s="10"/>
      <c r="FA237" s="10"/>
      <c r="FB237" s="10"/>
      <c r="FC237" s="10"/>
      <c r="FD237" s="10"/>
      <c r="FE237" s="10"/>
      <c r="FF237" s="10"/>
      <c r="FG237" s="10"/>
      <c r="FH237" s="10"/>
      <c r="FI237" s="10"/>
      <c r="FJ237" s="10"/>
      <c r="FK237" s="10"/>
      <c r="FL237" s="10"/>
      <c r="FM237" s="10"/>
      <c r="FN237" s="10"/>
      <c r="FO237" s="10"/>
      <c r="FP237" s="10"/>
      <c r="FQ237" s="10"/>
      <c r="FR237" s="10"/>
      <c r="FS237" s="10"/>
      <c r="FT237" s="10"/>
      <c r="FU237" s="10"/>
      <c r="FV237" s="10"/>
      <c r="FW237" s="10"/>
      <c r="FX237" s="10"/>
      <c r="FY237" s="10"/>
      <c r="FZ237" s="10"/>
      <c r="GA237" s="10"/>
      <c r="GB237" s="10"/>
      <c r="GC237" s="10"/>
      <c r="GD237" s="10"/>
      <c r="GE237" s="10"/>
      <c r="GF237" s="10"/>
      <c r="GG237" s="10"/>
      <c r="GH237" s="10"/>
      <c r="GI237" s="10"/>
      <c r="GJ237" s="10"/>
      <c r="GK237" s="10"/>
      <c r="GL237" s="10"/>
      <c r="GM237" s="10"/>
      <c r="GN237" s="10"/>
      <c r="GO237" s="10"/>
      <c r="GP237" s="10"/>
      <c r="GQ237" s="10"/>
      <c r="GR237" s="10"/>
      <c r="GS237" s="10"/>
      <c r="GT237" s="10"/>
      <c r="GU237" s="10"/>
      <c r="GV237" s="10"/>
      <c r="GW237" s="10"/>
      <c r="GX237" s="10"/>
      <c r="GY237" s="10"/>
      <c r="GZ237" s="10"/>
      <c r="HA237" s="10"/>
      <c r="HB237" s="10"/>
      <c r="HC237" s="10"/>
      <c r="HD237" s="10"/>
      <c r="HE237" s="10"/>
      <c r="HF237" s="10"/>
      <c r="HG237" s="10"/>
      <c r="HH237" s="10"/>
      <c r="HI237" s="10"/>
      <c r="HJ237" s="10"/>
      <c r="HK237" s="10"/>
      <c r="HL237" s="10"/>
      <c r="HM237" s="10"/>
      <c r="HN237" s="10"/>
      <c r="HO237" s="10"/>
      <c r="HP237" s="10"/>
      <c r="HQ237" s="10"/>
      <c r="HR237" s="10"/>
      <c r="HS237" s="10"/>
      <c r="HT237" s="10"/>
      <c r="HU237" s="10"/>
      <c r="HV237" s="10"/>
      <c r="HW237" s="10"/>
      <c r="HX237" s="10"/>
      <c r="HY237" s="10"/>
      <c r="HZ237" s="10"/>
      <c r="IA237" s="10"/>
      <c r="IB237" s="10"/>
      <c r="IC237" s="10"/>
      <c r="ID237" s="10"/>
      <c r="IE237" s="10"/>
      <c r="IF237" s="10"/>
      <c r="IG237" s="10"/>
      <c r="IH237" s="10"/>
      <c r="II237" s="10"/>
      <c r="IJ237" s="10"/>
      <c r="IK237" s="10"/>
      <c r="IL237" s="10"/>
      <c r="IM237" s="10"/>
      <c r="IN237" s="10"/>
      <c r="IO237" s="10"/>
      <c r="IP237" s="10"/>
      <c r="IQ237" s="10"/>
      <c r="IR237" s="10"/>
      <c r="IS237" s="10"/>
    </row>
    <row r="238" spans="1:253" s="11" customFormat="1" ht="4.95" customHeight="1" x14ac:dyDescent="0.3">
      <c r="A238" s="79"/>
      <c r="B238" s="90"/>
      <c r="C238" s="95"/>
      <c r="D238" s="102"/>
      <c r="E238" s="94"/>
      <c r="F238" s="94"/>
      <c r="G238" s="94"/>
      <c r="H238" s="94"/>
      <c r="I238" s="95"/>
      <c r="J238" s="76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  <c r="CV238" s="10"/>
      <c r="CW238" s="10"/>
      <c r="CX238" s="10"/>
      <c r="CY238" s="10"/>
      <c r="CZ238" s="10"/>
      <c r="DA238" s="10"/>
      <c r="DB238" s="10"/>
      <c r="DC238" s="10"/>
      <c r="DD238" s="10"/>
      <c r="DE238" s="10"/>
      <c r="DF238" s="10"/>
      <c r="DG238" s="10"/>
      <c r="DH238" s="10"/>
      <c r="DI238" s="10"/>
      <c r="DJ238" s="10"/>
      <c r="DK238" s="10"/>
      <c r="DL238" s="10"/>
      <c r="DM238" s="10"/>
      <c r="DN238" s="10"/>
      <c r="DO238" s="10"/>
      <c r="DP238" s="10"/>
      <c r="DQ238" s="10"/>
      <c r="DR238" s="10"/>
      <c r="DS238" s="10"/>
      <c r="DT238" s="10"/>
      <c r="DU238" s="10"/>
      <c r="DV238" s="10"/>
      <c r="DW238" s="10"/>
      <c r="DX238" s="10"/>
      <c r="DY238" s="10"/>
      <c r="DZ238" s="10"/>
      <c r="EA238" s="10"/>
      <c r="EB238" s="10"/>
      <c r="EC238" s="10"/>
      <c r="ED238" s="10"/>
      <c r="EE238" s="10"/>
      <c r="EF238" s="10"/>
      <c r="EG238" s="10"/>
      <c r="EH238" s="10"/>
      <c r="EI238" s="10"/>
      <c r="EJ238" s="10"/>
      <c r="EK238" s="10"/>
      <c r="EL238" s="10"/>
      <c r="EM238" s="10"/>
      <c r="EN238" s="10"/>
      <c r="EO238" s="10"/>
      <c r="EP238" s="10"/>
      <c r="EQ238" s="10"/>
      <c r="ER238" s="10"/>
      <c r="ES238" s="10"/>
      <c r="ET238" s="10"/>
      <c r="EU238" s="10"/>
      <c r="EV238" s="10"/>
      <c r="EW238" s="10"/>
      <c r="EX238" s="10"/>
      <c r="EY238" s="10"/>
      <c r="EZ238" s="10"/>
      <c r="FA238" s="10"/>
      <c r="FB238" s="10"/>
      <c r="FC238" s="10"/>
      <c r="FD238" s="10"/>
      <c r="FE238" s="10"/>
      <c r="FF238" s="10"/>
      <c r="FG238" s="10"/>
      <c r="FH238" s="10"/>
      <c r="FI238" s="10"/>
      <c r="FJ238" s="10"/>
      <c r="FK238" s="10"/>
      <c r="FL238" s="10"/>
      <c r="FM238" s="10"/>
      <c r="FN238" s="10"/>
      <c r="FO238" s="10"/>
      <c r="FP238" s="10"/>
      <c r="FQ238" s="10"/>
      <c r="FR238" s="10"/>
      <c r="FS238" s="10"/>
      <c r="FT238" s="10"/>
      <c r="FU238" s="10"/>
      <c r="FV238" s="10"/>
      <c r="FW238" s="10"/>
      <c r="FX238" s="10"/>
      <c r="FY238" s="10"/>
      <c r="FZ238" s="10"/>
      <c r="GA238" s="10"/>
      <c r="GB238" s="10"/>
      <c r="GC238" s="10"/>
      <c r="GD238" s="10"/>
      <c r="GE238" s="10"/>
      <c r="GF238" s="10"/>
      <c r="GG238" s="10"/>
      <c r="GH238" s="10"/>
      <c r="GI238" s="10"/>
      <c r="GJ238" s="10"/>
      <c r="GK238" s="10"/>
      <c r="GL238" s="10"/>
      <c r="GM238" s="10"/>
      <c r="GN238" s="10"/>
      <c r="GO238" s="10"/>
      <c r="GP238" s="10"/>
      <c r="GQ238" s="10"/>
      <c r="GR238" s="10"/>
      <c r="GS238" s="10"/>
      <c r="GT238" s="10"/>
      <c r="GU238" s="10"/>
      <c r="GV238" s="10"/>
      <c r="GW238" s="10"/>
      <c r="GX238" s="10"/>
      <c r="GY238" s="10"/>
      <c r="GZ238" s="10"/>
      <c r="HA238" s="10"/>
      <c r="HB238" s="10"/>
      <c r="HC238" s="10"/>
      <c r="HD238" s="10"/>
      <c r="HE238" s="10"/>
      <c r="HF238" s="10"/>
      <c r="HG238" s="10"/>
      <c r="HH238" s="10"/>
      <c r="HI238" s="10"/>
      <c r="HJ238" s="10"/>
      <c r="HK238" s="10"/>
      <c r="HL238" s="10"/>
      <c r="HM238" s="10"/>
      <c r="HN238" s="10"/>
      <c r="HO238" s="10"/>
      <c r="HP238" s="10"/>
      <c r="HQ238" s="10"/>
      <c r="HR238" s="10"/>
      <c r="HS238" s="10"/>
      <c r="HT238" s="10"/>
      <c r="HU238" s="10"/>
      <c r="HV238" s="10"/>
      <c r="HW238" s="10"/>
      <c r="HX238" s="10"/>
      <c r="HY238" s="10"/>
      <c r="HZ238" s="10"/>
      <c r="IA238" s="10"/>
      <c r="IB238" s="10"/>
      <c r="IC238" s="10"/>
      <c r="ID238" s="10"/>
      <c r="IE238" s="10"/>
      <c r="IF238" s="10"/>
      <c r="IG238" s="10"/>
      <c r="IH238" s="10"/>
      <c r="II238" s="10"/>
      <c r="IJ238" s="10"/>
      <c r="IK238" s="10"/>
      <c r="IL238" s="10"/>
      <c r="IM238" s="10"/>
      <c r="IN238" s="10"/>
      <c r="IO238" s="10"/>
      <c r="IP238" s="10"/>
      <c r="IQ238" s="10"/>
      <c r="IR238" s="10"/>
      <c r="IS238" s="10"/>
    </row>
    <row r="239" spans="1:253" s="11" customFormat="1" ht="18" customHeight="1" x14ac:dyDescent="0.3">
      <c r="A239" s="103" t="s">
        <v>216</v>
      </c>
      <c r="B239" s="90"/>
      <c r="C239" s="95"/>
      <c r="D239" s="102"/>
      <c r="E239" s="94"/>
      <c r="F239" s="94"/>
      <c r="G239" s="94"/>
      <c r="H239" s="94"/>
      <c r="I239" s="95"/>
      <c r="J239" s="76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  <c r="CS239" s="10"/>
      <c r="CT239" s="10"/>
      <c r="CU239" s="10"/>
      <c r="CV239" s="10"/>
      <c r="CW239" s="10"/>
      <c r="CX239" s="10"/>
      <c r="CY239" s="10"/>
      <c r="CZ239" s="10"/>
      <c r="DA239" s="10"/>
      <c r="DB239" s="10"/>
      <c r="DC239" s="10"/>
      <c r="DD239" s="10"/>
      <c r="DE239" s="10"/>
      <c r="DF239" s="10"/>
      <c r="DG239" s="10"/>
      <c r="DH239" s="10"/>
      <c r="DI239" s="10"/>
      <c r="DJ239" s="10"/>
      <c r="DK239" s="10"/>
      <c r="DL239" s="10"/>
      <c r="DM239" s="10"/>
      <c r="DN239" s="10"/>
      <c r="DO239" s="10"/>
      <c r="DP239" s="10"/>
      <c r="DQ239" s="10"/>
      <c r="DR239" s="10"/>
      <c r="DS239" s="10"/>
      <c r="DT239" s="10"/>
      <c r="DU239" s="10"/>
      <c r="DV239" s="10"/>
      <c r="DW239" s="10"/>
      <c r="DX239" s="10"/>
      <c r="DY239" s="10"/>
      <c r="DZ239" s="10"/>
      <c r="EA239" s="10"/>
      <c r="EB239" s="10"/>
      <c r="EC239" s="10"/>
      <c r="ED239" s="10"/>
      <c r="EE239" s="10"/>
      <c r="EF239" s="10"/>
      <c r="EG239" s="10"/>
      <c r="EH239" s="10"/>
      <c r="EI239" s="10"/>
      <c r="EJ239" s="10"/>
      <c r="EK239" s="10"/>
      <c r="EL239" s="10"/>
      <c r="EM239" s="10"/>
      <c r="EN239" s="10"/>
      <c r="EO239" s="10"/>
      <c r="EP239" s="10"/>
      <c r="EQ239" s="10"/>
      <c r="ER239" s="10"/>
      <c r="ES239" s="10"/>
      <c r="ET239" s="10"/>
      <c r="EU239" s="10"/>
      <c r="EV239" s="10"/>
      <c r="EW239" s="10"/>
      <c r="EX239" s="10"/>
      <c r="EY239" s="10"/>
      <c r="EZ239" s="10"/>
      <c r="FA239" s="10"/>
      <c r="FB239" s="10"/>
      <c r="FC239" s="10"/>
      <c r="FD239" s="10"/>
      <c r="FE239" s="10"/>
      <c r="FF239" s="10"/>
      <c r="FG239" s="10"/>
      <c r="FH239" s="10"/>
      <c r="FI239" s="10"/>
      <c r="FJ239" s="10"/>
      <c r="FK239" s="10"/>
      <c r="FL239" s="10"/>
      <c r="FM239" s="10"/>
      <c r="FN239" s="10"/>
      <c r="FO239" s="10"/>
      <c r="FP239" s="10"/>
      <c r="FQ239" s="10"/>
      <c r="FR239" s="10"/>
      <c r="FS239" s="10"/>
      <c r="FT239" s="10"/>
      <c r="FU239" s="10"/>
      <c r="FV239" s="10"/>
      <c r="FW239" s="10"/>
      <c r="FX239" s="10"/>
      <c r="FY239" s="10"/>
      <c r="FZ239" s="10"/>
      <c r="GA239" s="10"/>
      <c r="GB239" s="10"/>
      <c r="GC239" s="10"/>
      <c r="GD239" s="10"/>
      <c r="GE239" s="10"/>
      <c r="GF239" s="10"/>
      <c r="GG239" s="10"/>
      <c r="GH239" s="10"/>
      <c r="GI239" s="10"/>
      <c r="GJ239" s="10"/>
      <c r="GK239" s="10"/>
      <c r="GL239" s="10"/>
      <c r="GM239" s="10"/>
      <c r="GN239" s="10"/>
      <c r="GO239" s="10"/>
      <c r="GP239" s="10"/>
      <c r="GQ239" s="10"/>
      <c r="GR239" s="10"/>
      <c r="GS239" s="10"/>
      <c r="GT239" s="10"/>
      <c r="GU239" s="10"/>
      <c r="GV239" s="10"/>
      <c r="GW239" s="10"/>
      <c r="GX239" s="10"/>
      <c r="GY239" s="10"/>
      <c r="GZ239" s="10"/>
      <c r="HA239" s="10"/>
      <c r="HB239" s="10"/>
      <c r="HC239" s="10"/>
      <c r="HD239" s="10"/>
      <c r="HE239" s="10"/>
      <c r="HF239" s="10"/>
      <c r="HG239" s="10"/>
      <c r="HH239" s="10"/>
      <c r="HI239" s="10"/>
      <c r="HJ239" s="10"/>
      <c r="HK239" s="10"/>
      <c r="HL239" s="10"/>
      <c r="HM239" s="10"/>
      <c r="HN239" s="10"/>
      <c r="HO239" s="10"/>
      <c r="HP239" s="10"/>
      <c r="HQ239" s="10"/>
      <c r="HR239" s="10"/>
      <c r="HS239" s="10"/>
      <c r="HT239" s="10"/>
      <c r="HU239" s="10"/>
      <c r="HV239" s="10"/>
      <c r="HW239" s="10"/>
      <c r="HX239" s="10"/>
      <c r="HY239" s="10"/>
      <c r="HZ239" s="10"/>
      <c r="IA239" s="10"/>
      <c r="IB239" s="10"/>
      <c r="IC239" s="10"/>
      <c r="ID239" s="10"/>
      <c r="IE239" s="10"/>
      <c r="IF239" s="10"/>
      <c r="IG239" s="10"/>
      <c r="IH239" s="10"/>
      <c r="II239" s="10"/>
      <c r="IJ239" s="10"/>
      <c r="IK239" s="10"/>
      <c r="IL239" s="10"/>
      <c r="IM239" s="10"/>
      <c r="IN239" s="10"/>
      <c r="IO239" s="10"/>
      <c r="IP239" s="10"/>
      <c r="IQ239" s="10"/>
      <c r="IR239" s="10"/>
      <c r="IS239" s="10"/>
    </row>
    <row r="240" spans="1:253" ht="16.5" customHeight="1" thickBot="1" x14ac:dyDescent="0.35">
      <c r="A240" s="81"/>
      <c r="B240" s="82"/>
      <c r="C240" s="83"/>
      <c r="D240" s="82"/>
      <c r="E240" s="83"/>
      <c r="F240" s="82"/>
      <c r="G240" s="83"/>
      <c r="H240" s="83"/>
      <c r="I240" s="83"/>
      <c r="J240" s="84"/>
      <c r="K240" s="10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</row>
    <row r="241" spans="8:11" ht="14.4" thickTop="1" x14ac:dyDescent="0.3">
      <c r="K241" s="10"/>
    </row>
    <row r="242" spans="8:11" x14ac:dyDescent="0.3">
      <c r="K242" s="10"/>
    </row>
    <row r="243" spans="8:11" x14ac:dyDescent="0.3">
      <c r="H243" s="97"/>
      <c r="K243" s="10"/>
    </row>
    <row r="244" spans="8:11" x14ac:dyDescent="0.3">
      <c r="K244" s="10"/>
    </row>
  </sheetData>
  <mergeCells count="10">
    <mergeCell ref="E231:H231"/>
    <mergeCell ref="E233:H233"/>
    <mergeCell ref="E235:H235"/>
    <mergeCell ref="E237:H237"/>
    <mergeCell ref="A1:J1"/>
    <mergeCell ref="A2:J2"/>
    <mergeCell ref="B3:G3"/>
    <mergeCell ref="E225:H225"/>
    <mergeCell ref="E227:H227"/>
    <mergeCell ref="E229:H229"/>
  </mergeCells>
  <printOptions horizontalCentered="1"/>
  <pageMargins left="0.15748031496062992" right="0.15748031496062992" top="0.59055118110236227" bottom="0.51181102362204722" header="0.15748031496062992" footer="0.19685039370078741"/>
  <pageSetup paperSize="9" scale="55" orientation="portrait" r:id="rId1"/>
  <headerFooter alignWithMargins="0">
    <oddFooter>&amp;CPagina &amp;P di &amp;N</oddFooter>
  </headerFooter>
  <rowBreaks count="2" manualBreakCount="2">
    <brk id="61" max="16383" man="1"/>
    <brk id="2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TABELLA_SPESE_GENERALI</vt:lpstr>
      <vt:lpstr>TABELLA_SPESE_GENERALI!Titoli_stampa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Autostrade per l'Italia S.p.A.</dc:creator>
  <cp:lastModifiedBy>Tufilli, Fabrizio</cp:lastModifiedBy>
  <cp:lastPrinted>2024-02-22T08:37:49Z</cp:lastPrinted>
  <dcterms:created xsi:type="dcterms:W3CDTF">2006-07-25T08:04:34Z</dcterms:created>
  <dcterms:modified xsi:type="dcterms:W3CDTF">2024-03-07T09:41:17Z</dcterms:modified>
</cp:coreProperties>
</file>